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delmanis\Pictures\"/>
    </mc:Choice>
  </mc:AlternateContent>
  <xr:revisionPtr revIDLastSave="0" documentId="13_ncr:1_{FA832785-12D4-490E-8668-89877154992E}" xr6:coauthVersionLast="47" xr6:coauthVersionMax="47" xr10:uidLastSave="{00000000-0000-0000-0000-000000000000}"/>
  <bookViews>
    <workbookView xWindow="-98" yWindow="-98" windowWidth="28996" windowHeight="15796" xr2:uid="{F76DA698-9A39-4B40-A1AB-73158A2FBB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E32" i="1" s="1"/>
  <c r="I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I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I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C3" i="1"/>
  <c r="D3" i="1" s="1"/>
  <c r="E3" i="1" s="1"/>
  <c r="I9" i="1" l="1"/>
  <c r="F9" i="1"/>
  <c r="I25" i="1"/>
  <c r="F25" i="1"/>
  <c r="I17" i="1"/>
  <c r="F17" i="1"/>
  <c r="F10" i="1"/>
  <c r="I10" i="1"/>
  <c r="I18" i="1"/>
  <c r="F18" i="1"/>
  <c r="I26" i="1"/>
  <c r="F26" i="1"/>
  <c r="I11" i="1"/>
  <c r="F11" i="1"/>
  <c r="I19" i="1"/>
  <c r="F19" i="1"/>
  <c r="I27" i="1"/>
  <c r="F27" i="1"/>
  <c r="I3" i="1"/>
  <c r="F3" i="1"/>
  <c r="F20" i="1"/>
  <c r="I20" i="1"/>
  <c r="I28" i="1"/>
  <c r="F28" i="1"/>
  <c r="M12" i="1"/>
  <c r="K12" i="1"/>
  <c r="I4" i="1"/>
  <c r="F4" i="1"/>
  <c r="I29" i="1"/>
  <c r="F29" i="1"/>
  <c r="I16" i="1"/>
  <c r="F16" i="1"/>
  <c r="I21" i="1"/>
  <c r="F21" i="1"/>
  <c r="I5" i="1"/>
  <c r="F5" i="1"/>
  <c r="I13" i="1"/>
  <c r="F13" i="1"/>
  <c r="F30" i="1"/>
  <c r="I30" i="1"/>
  <c r="M22" i="1"/>
  <c r="K22" i="1"/>
  <c r="I6" i="1"/>
  <c r="F6" i="1"/>
  <c r="I14" i="1"/>
  <c r="F14" i="1"/>
  <c r="I31" i="1"/>
  <c r="F31" i="1"/>
  <c r="I23" i="1"/>
  <c r="F23" i="1"/>
  <c r="I7" i="1"/>
  <c r="F7" i="1"/>
  <c r="I15" i="1"/>
  <c r="F15" i="1"/>
  <c r="M32" i="1"/>
  <c r="K32" i="1"/>
  <c r="I8" i="1"/>
  <c r="F8" i="1"/>
  <c r="I24" i="1"/>
  <c r="F24" i="1"/>
  <c r="F12" i="1"/>
  <c r="F22" i="1"/>
  <c r="F32" i="1"/>
  <c r="M24" i="1" l="1"/>
  <c r="K24" i="1"/>
  <c r="M3" i="1"/>
  <c r="K3" i="1"/>
  <c r="M8" i="1"/>
  <c r="K8" i="1"/>
  <c r="M13" i="1"/>
  <c r="K13" i="1"/>
  <c r="K27" i="1"/>
  <c r="M27" i="1"/>
  <c r="R32" i="1"/>
  <c r="Q32" i="1"/>
  <c r="O32" i="1"/>
  <c r="M5" i="1"/>
  <c r="K5" i="1"/>
  <c r="M19" i="1"/>
  <c r="K19" i="1"/>
  <c r="M15" i="1"/>
  <c r="K15" i="1"/>
  <c r="M21" i="1"/>
  <c r="K21" i="1"/>
  <c r="M11" i="1"/>
  <c r="K11" i="1"/>
  <c r="K7" i="1"/>
  <c r="M7" i="1"/>
  <c r="M16" i="1"/>
  <c r="K16" i="1"/>
  <c r="M26" i="1"/>
  <c r="K26" i="1"/>
  <c r="M23" i="1"/>
  <c r="K23" i="1"/>
  <c r="M29" i="1"/>
  <c r="K29" i="1"/>
  <c r="M18" i="1"/>
  <c r="K18" i="1"/>
  <c r="M10" i="1"/>
  <c r="K10" i="1"/>
  <c r="M31" i="1"/>
  <c r="K31" i="1"/>
  <c r="M4" i="1"/>
  <c r="K4" i="1"/>
  <c r="M30" i="1"/>
  <c r="K30" i="1"/>
  <c r="M14" i="1"/>
  <c r="K14" i="1"/>
  <c r="R12" i="1"/>
  <c r="Q12" i="1"/>
  <c r="O12" i="1"/>
  <c r="K17" i="1"/>
  <c r="M17" i="1"/>
  <c r="M6" i="1"/>
  <c r="K6" i="1"/>
  <c r="M28" i="1"/>
  <c r="K28" i="1"/>
  <c r="M25" i="1"/>
  <c r="K25" i="1"/>
  <c r="M20" i="1"/>
  <c r="K20" i="1"/>
  <c r="R22" i="1"/>
  <c r="Q22" i="1"/>
  <c r="O22" i="1"/>
  <c r="M9" i="1"/>
  <c r="K9" i="1"/>
  <c r="R20" i="1" l="1"/>
  <c r="Q20" i="1"/>
  <c r="O20" i="1"/>
  <c r="Q31" i="1"/>
  <c r="O31" i="1"/>
  <c r="R31" i="1"/>
  <c r="R15" i="1"/>
  <c r="Q15" i="1"/>
  <c r="O15" i="1"/>
  <c r="R25" i="1"/>
  <c r="Q25" i="1"/>
  <c r="O25" i="1"/>
  <c r="R10" i="1"/>
  <c r="Q10" i="1"/>
  <c r="O10" i="1"/>
  <c r="R19" i="1"/>
  <c r="Q19" i="1"/>
  <c r="O19" i="1"/>
  <c r="R28" i="1"/>
  <c r="Q28" i="1"/>
  <c r="O28" i="1"/>
  <c r="R18" i="1"/>
  <c r="Q18" i="1"/>
  <c r="O18" i="1"/>
  <c r="R5" i="1"/>
  <c r="Q5" i="1"/>
  <c r="O5" i="1"/>
  <c r="R6" i="1"/>
  <c r="Q6" i="1"/>
  <c r="O6" i="1"/>
  <c r="R29" i="1"/>
  <c r="Q29" i="1"/>
  <c r="O29" i="1"/>
  <c r="R17" i="1"/>
  <c r="Q17" i="1"/>
  <c r="O17" i="1"/>
  <c r="R23" i="1"/>
  <c r="Q23" i="1"/>
  <c r="O23" i="1"/>
  <c r="R27" i="1"/>
  <c r="Q27" i="1"/>
  <c r="O27" i="1"/>
  <c r="R26" i="1"/>
  <c r="Q26" i="1"/>
  <c r="O26" i="1"/>
  <c r="R16" i="1"/>
  <c r="Q16" i="1"/>
  <c r="O16" i="1"/>
  <c r="R13" i="1"/>
  <c r="Q13" i="1"/>
  <c r="O13" i="1"/>
  <c r="R7" i="1"/>
  <c r="Q7" i="1"/>
  <c r="O7" i="1"/>
  <c r="R9" i="1"/>
  <c r="Q9" i="1"/>
  <c r="O9" i="1"/>
  <c r="O14" i="1"/>
  <c r="R14" i="1"/>
  <c r="Q14" i="1"/>
  <c r="R8" i="1"/>
  <c r="Q8" i="1"/>
  <c r="O8" i="1"/>
  <c r="R30" i="1"/>
  <c r="Q30" i="1"/>
  <c r="O30" i="1"/>
  <c r="Q11" i="1"/>
  <c r="O11" i="1"/>
  <c r="R11" i="1"/>
  <c r="R3" i="1"/>
  <c r="Q3" i="1"/>
  <c r="O3" i="1"/>
  <c r="O4" i="1"/>
  <c r="R4" i="1"/>
  <c r="Q4" i="1"/>
  <c r="Q21" i="1"/>
  <c r="O21" i="1"/>
  <c r="R21" i="1"/>
  <c r="O24" i="1"/>
  <c r="R24" i="1"/>
  <c r="Q24" i="1"/>
</calcChain>
</file>

<file path=xl/sharedStrings.xml><?xml version="1.0" encoding="utf-8"?>
<sst xmlns="http://schemas.openxmlformats.org/spreadsheetml/2006/main" count="48" uniqueCount="44">
  <si>
    <t>Comparison</t>
  </si>
  <si>
    <t>Port Arthur Prof Stream</t>
  </si>
  <si>
    <t>Current</t>
  </si>
  <si>
    <t>$500 to base</t>
  </si>
  <si>
    <t>$1,000 to base</t>
  </si>
  <si>
    <t>Wage rise 3.5%</t>
  </si>
  <si>
    <t>% Increase to base</t>
  </si>
  <si>
    <t>One-Off</t>
  </si>
  <si>
    <t>Wage rise 3%</t>
  </si>
  <si>
    <t>% Increase to Base</t>
  </si>
  <si>
    <t>Increase over 3 years - $</t>
  </si>
  <si>
    <t>Increase over 3 years - %</t>
  </si>
  <si>
    <t>Original Offer</t>
  </si>
  <si>
    <t>Dollar Diff</t>
  </si>
  <si>
    <t>P1-R1-2</t>
  </si>
  <si>
    <t>P1-R1-3</t>
  </si>
  <si>
    <t>P1-R1-4</t>
  </si>
  <si>
    <t>P1-R1-5</t>
  </si>
  <si>
    <t>P1-R1-6</t>
  </si>
  <si>
    <t>P1-R1-7</t>
  </si>
  <si>
    <t>P2-R1-1</t>
  </si>
  <si>
    <t>P2-R1-2</t>
  </si>
  <si>
    <t>P2-R1-3</t>
  </si>
  <si>
    <t>P2-R1-4</t>
  </si>
  <si>
    <t>P2-R1-5</t>
  </si>
  <si>
    <t>P2-R1-6</t>
  </si>
  <si>
    <t>P2-R2-1</t>
  </si>
  <si>
    <t>P2-R2-2</t>
  </si>
  <si>
    <t>P3-R1-2</t>
  </si>
  <si>
    <t>P3-R1-3</t>
  </si>
  <si>
    <t>P3-R2-2</t>
  </si>
  <si>
    <t>P3-R2-3</t>
  </si>
  <si>
    <t>P4-R1-2</t>
  </si>
  <si>
    <t>P4-R1-3</t>
  </si>
  <si>
    <t>P4-R2-2</t>
  </si>
  <si>
    <t>P4-R2-3</t>
  </si>
  <si>
    <t>P5-R1-2</t>
  </si>
  <si>
    <t>P5-R1-3</t>
  </si>
  <si>
    <t>P5-R1-4</t>
  </si>
  <si>
    <t>P5-R1-5</t>
  </si>
  <si>
    <t>P6-R1-2</t>
  </si>
  <si>
    <t>P6-R1-3</t>
  </si>
  <si>
    <t>P6-R1-4</t>
  </si>
  <si>
    <t>P6-R1-5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</si>
</sst>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6" fontId="3" fillId="3" borderId="2" xfId="0" applyNumberFormat="1" applyFont="1" applyFill="1" applyBorder="1" applyAlignment="1">
      <alignment horizontal="center" vertical="center" wrapText="1"/>
    </xf>
    <xf numFmtId="164" fontId="0" fillId="3" borderId="3" xfId="1" applyNumberFormat="1" applyFont="1" applyFill="1" applyBorder="1" applyAlignment="1">
      <alignment horizontal="center" wrapText="1"/>
    </xf>
    <xf numFmtId="164" fontId="0" fillId="3" borderId="2" xfId="1" applyNumberFormat="1" applyFont="1" applyFill="1" applyBorder="1" applyAlignment="1">
      <alignment horizontal="center" wrapText="1"/>
    </xf>
    <xf numFmtId="165" fontId="0" fillId="3" borderId="2" xfId="2" applyNumberFormat="1" applyFon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/>
    </xf>
    <xf numFmtId="164" fontId="0" fillId="3" borderId="2" xfId="1" applyNumberFormat="1" applyFont="1" applyFill="1" applyBorder="1" applyAlignment="1">
      <alignment horizontal="center"/>
    </xf>
    <xf numFmtId="9" fontId="0" fillId="3" borderId="2" xfId="2" applyFont="1" applyFill="1" applyBorder="1" applyAlignment="1">
      <alignment horizontal="center"/>
    </xf>
    <xf numFmtId="164" fontId="0" fillId="3" borderId="2" xfId="0" applyNumberFormat="1" applyFill="1" applyBorder="1"/>
    <xf numFmtId="165" fontId="0" fillId="3" borderId="2" xfId="2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164" fontId="0" fillId="0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6" fontId="3" fillId="4" borderId="2" xfId="0" applyNumberFormat="1" applyFont="1" applyFill="1" applyBorder="1" applyAlignment="1">
      <alignment horizontal="center" vertical="center" wrapText="1"/>
    </xf>
    <xf numFmtId="164" fontId="0" fillId="4" borderId="3" xfId="1" applyNumberFormat="1" applyFont="1" applyFill="1" applyBorder="1" applyAlignment="1">
      <alignment horizontal="center" wrapText="1"/>
    </xf>
    <xf numFmtId="164" fontId="0" fillId="4" borderId="2" xfId="1" applyNumberFormat="1" applyFont="1" applyFill="1" applyBorder="1" applyAlignment="1">
      <alignment horizontal="center" wrapText="1"/>
    </xf>
    <xf numFmtId="165" fontId="0" fillId="4" borderId="2" xfId="2" applyNumberFormat="1" applyFon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/>
    </xf>
    <xf numFmtId="164" fontId="0" fillId="4" borderId="2" xfId="1" applyNumberFormat="1" applyFont="1" applyFill="1" applyBorder="1" applyAlignment="1">
      <alignment horizontal="center"/>
    </xf>
    <xf numFmtId="9" fontId="0" fillId="4" borderId="2" xfId="2" applyFont="1" applyFill="1" applyBorder="1" applyAlignment="1">
      <alignment horizontal="center"/>
    </xf>
    <xf numFmtId="164" fontId="0" fillId="4" borderId="2" xfId="0" applyNumberFormat="1" applyFill="1" applyBorder="1"/>
    <xf numFmtId="165" fontId="0" fillId="4" borderId="2" xfId="2" applyNumberFormat="1" applyFont="1" applyFill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94745-D468-4E85-ADA8-703D9BF005A6}">
  <dimension ref="A1:T32"/>
  <sheetViews>
    <sheetView tabSelected="1" workbookViewId="0">
      <selection activeCell="Q1" sqref="Q1:T1048576"/>
    </sheetView>
  </sheetViews>
  <sheetFormatPr defaultRowHeight="14.25" x14ac:dyDescent="0.45"/>
  <cols>
    <col min="1" max="7" width="10.59765625" customWidth="1"/>
    <col min="8" max="8" width="1.59765625" customWidth="1"/>
    <col min="9" max="11" width="10.59765625" customWidth="1"/>
    <col min="12" max="12" width="1.73046875" customWidth="1"/>
    <col min="13" max="15" width="10.59765625" customWidth="1"/>
    <col min="16" max="16" width="1.73046875" customWidth="1"/>
    <col min="17" max="20" width="10.796875" customWidth="1"/>
  </cols>
  <sheetData>
    <row r="1" spans="1:20" x14ac:dyDescent="0.45">
      <c r="B1" s="28">
        <v>44896</v>
      </c>
      <c r="C1" s="29"/>
      <c r="D1" s="29"/>
      <c r="E1" s="29"/>
      <c r="F1" s="29"/>
      <c r="G1" s="29"/>
      <c r="H1" s="1"/>
      <c r="I1" s="28">
        <v>45261</v>
      </c>
      <c r="J1" s="29"/>
      <c r="K1" s="29"/>
      <c r="L1" s="1"/>
      <c r="M1" s="28">
        <v>45627</v>
      </c>
      <c r="N1" s="28"/>
      <c r="O1" s="28"/>
      <c r="P1" s="2"/>
      <c r="Q1" s="2"/>
      <c r="R1" s="29" t="s">
        <v>0</v>
      </c>
      <c r="S1" s="29"/>
      <c r="T1" s="29"/>
    </row>
    <row r="2" spans="1:20" ht="57" x14ac:dyDescent="0.4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15"/>
      <c r="I2" s="4" t="s">
        <v>8</v>
      </c>
      <c r="J2" s="4" t="s">
        <v>7</v>
      </c>
      <c r="K2" s="4" t="s">
        <v>9</v>
      </c>
      <c r="L2" s="17"/>
      <c r="M2" s="4" t="s">
        <v>8</v>
      </c>
      <c r="N2" s="4" t="s">
        <v>7</v>
      </c>
      <c r="O2" s="4" t="s">
        <v>9</v>
      </c>
      <c r="Q2" s="4" t="s">
        <v>10</v>
      </c>
      <c r="R2" s="4" t="s">
        <v>11</v>
      </c>
      <c r="S2" s="4" t="s">
        <v>12</v>
      </c>
      <c r="T2" s="4" t="s">
        <v>13</v>
      </c>
    </row>
    <row r="3" spans="1:20" x14ac:dyDescent="0.45">
      <c r="A3" s="18" t="s">
        <v>14</v>
      </c>
      <c r="B3" s="19">
        <v>67938</v>
      </c>
      <c r="C3" s="20">
        <f>B3+500</f>
        <v>68438</v>
      </c>
      <c r="D3" s="21">
        <f>C3+1000</f>
        <v>69438</v>
      </c>
      <c r="E3" s="21">
        <f>D3*1.035</f>
        <v>71868.329999999987</v>
      </c>
      <c r="F3" s="22">
        <f>(E3-B3)/B3</f>
        <v>5.7851717742647517E-2</v>
      </c>
      <c r="G3" s="21">
        <v>1000</v>
      </c>
      <c r="H3" s="16"/>
      <c r="I3" s="23">
        <f>E3*1.03</f>
        <v>74024.379899999985</v>
      </c>
      <c r="J3" s="24">
        <v>500</v>
      </c>
      <c r="K3" s="25">
        <f>(I3-E3)/E3</f>
        <v>2.9999999999999978E-2</v>
      </c>
      <c r="L3" s="17"/>
      <c r="M3" s="23">
        <f>I3*1.03</f>
        <v>76245.111296999981</v>
      </c>
      <c r="N3" s="24">
        <v>500</v>
      </c>
      <c r="O3" s="25">
        <f>(M3-I3)/I3</f>
        <v>2.999999999999995E-2</v>
      </c>
      <c r="Q3" s="26">
        <f>M3-B3</f>
        <v>8307.1112969999813</v>
      </c>
      <c r="R3" s="27">
        <f>(M3-B3)/B3</f>
        <v>0.12227488735317468</v>
      </c>
      <c r="S3" s="27">
        <v>8.2143749999999752E-2</v>
      </c>
      <c r="T3" s="24">
        <v>2726.4292094999983</v>
      </c>
    </row>
    <row r="4" spans="1:20" x14ac:dyDescent="0.45">
      <c r="A4" s="18" t="s">
        <v>15</v>
      </c>
      <c r="B4" s="19">
        <v>73269</v>
      </c>
      <c r="C4" s="20"/>
      <c r="D4" s="21">
        <f>B4+1000</f>
        <v>74269</v>
      </c>
      <c r="E4" s="21">
        <f t="shared" ref="E4:E32" si="0">D4*1.035</f>
        <v>76868.414999999994</v>
      </c>
      <c r="F4" s="22">
        <f t="shared" ref="F4:F32" si="1">(E4-B4)/B4</f>
        <v>4.9126028743397526E-2</v>
      </c>
      <c r="G4" s="21"/>
      <c r="H4" s="16"/>
      <c r="I4" s="23">
        <f t="shared" ref="I4:I32" si="2">E4*1.03</f>
        <v>79174.467449999996</v>
      </c>
      <c r="J4" s="24">
        <v>500</v>
      </c>
      <c r="K4" s="25">
        <f t="shared" ref="K4:K32" si="3">(I4-E4)/E4</f>
        <v>3.0000000000000041E-2</v>
      </c>
      <c r="L4" s="17"/>
      <c r="M4" s="23">
        <f t="shared" ref="M4:M32" si="4">I4*1.03</f>
        <v>81549.701473499998</v>
      </c>
      <c r="N4" s="24">
        <v>500</v>
      </c>
      <c r="O4" s="25">
        <f t="shared" ref="O4:O32" si="5">(M4-I4)/I4</f>
        <v>3.0000000000000016E-2</v>
      </c>
      <c r="Q4" s="26">
        <f t="shared" ref="Q4:Q32" si="6">M4-B4</f>
        <v>8280.7014734999975</v>
      </c>
      <c r="R4" s="27">
        <f t="shared" ref="R4:R32" si="7">(M4-B4)/B4</f>
        <v>0.11301780389387049</v>
      </c>
      <c r="S4" s="27">
        <v>8.2143749999999779E-2</v>
      </c>
      <c r="T4" s="24">
        <v>2262.1110547500139</v>
      </c>
    </row>
    <row r="5" spans="1:20" x14ac:dyDescent="0.45">
      <c r="A5" s="18" t="s">
        <v>16</v>
      </c>
      <c r="B5" s="19">
        <v>76541</v>
      </c>
      <c r="C5" s="20"/>
      <c r="D5" s="21">
        <f t="shared" ref="D5:D32" si="8">B5+1000</f>
        <v>77541</v>
      </c>
      <c r="E5" s="21">
        <f t="shared" si="0"/>
        <v>80254.934999999998</v>
      </c>
      <c r="F5" s="22">
        <f t="shared" si="1"/>
        <v>4.8522164591526078E-2</v>
      </c>
      <c r="G5" s="21"/>
      <c r="H5" s="16"/>
      <c r="I5" s="23">
        <f t="shared" si="2"/>
        <v>82662.583050000001</v>
      </c>
      <c r="J5" s="24"/>
      <c r="K5" s="25">
        <f t="shared" si="3"/>
        <v>3.0000000000000044E-2</v>
      </c>
      <c r="L5" s="17"/>
      <c r="M5" s="23">
        <f t="shared" si="4"/>
        <v>85142.460541499997</v>
      </c>
      <c r="N5" s="24"/>
      <c r="O5" s="25">
        <f t="shared" si="5"/>
        <v>2.999999999999995E-2</v>
      </c>
      <c r="Q5" s="26">
        <f t="shared" si="6"/>
        <v>8601.4605414999969</v>
      </c>
      <c r="R5" s="27">
        <f t="shared" si="7"/>
        <v>0.11237716441515001</v>
      </c>
      <c r="S5" s="27">
        <v>8.2143749999999877E-2</v>
      </c>
      <c r="T5" s="24">
        <v>2314.0957727500063</v>
      </c>
    </row>
    <row r="6" spans="1:20" x14ac:dyDescent="0.45">
      <c r="A6" s="18" t="s">
        <v>17</v>
      </c>
      <c r="B6" s="19">
        <v>79920</v>
      </c>
      <c r="C6" s="20"/>
      <c r="D6" s="21">
        <f t="shared" si="8"/>
        <v>80920</v>
      </c>
      <c r="E6" s="21">
        <f t="shared" si="0"/>
        <v>83752.2</v>
      </c>
      <c r="F6" s="22">
        <f t="shared" si="1"/>
        <v>4.7950450450450412E-2</v>
      </c>
      <c r="G6" s="21"/>
      <c r="H6" s="16"/>
      <c r="I6" s="23">
        <f t="shared" si="2"/>
        <v>86264.766000000003</v>
      </c>
      <c r="J6" s="24"/>
      <c r="K6" s="25">
        <f t="shared" si="3"/>
        <v>3.0000000000000075E-2</v>
      </c>
      <c r="L6" s="17"/>
      <c r="M6" s="23">
        <f t="shared" si="4"/>
        <v>88852.70898000001</v>
      </c>
      <c r="N6" s="24"/>
      <c r="O6" s="25">
        <f t="shared" si="5"/>
        <v>3.0000000000000082E-2</v>
      </c>
      <c r="Q6" s="26">
        <f t="shared" si="6"/>
        <v>8932.7089800000103</v>
      </c>
      <c r="R6" s="27">
        <f t="shared" si="7"/>
        <v>0.11177063288288301</v>
      </c>
      <c r="S6" s="27">
        <v>8.2143749999999932E-2</v>
      </c>
      <c r="T6" s="24">
        <v>2367.7804800000158</v>
      </c>
    </row>
    <row r="7" spans="1:20" x14ac:dyDescent="0.45">
      <c r="A7" s="18" t="s">
        <v>18</v>
      </c>
      <c r="B7" s="19">
        <v>84740</v>
      </c>
      <c r="C7" s="20"/>
      <c r="D7" s="21">
        <f t="shared" si="8"/>
        <v>85740</v>
      </c>
      <c r="E7" s="21">
        <f t="shared" si="0"/>
        <v>88740.9</v>
      </c>
      <c r="F7" s="22">
        <f t="shared" si="1"/>
        <v>4.7213830540476683E-2</v>
      </c>
      <c r="G7" s="21"/>
      <c r="H7" s="16"/>
      <c r="I7" s="23">
        <f t="shared" si="2"/>
        <v>91403.126999999993</v>
      </c>
      <c r="J7" s="24"/>
      <c r="K7" s="25">
        <f t="shared" si="3"/>
        <v>2.9999999999999988E-2</v>
      </c>
      <c r="L7" s="17"/>
      <c r="M7" s="23">
        <f t="shared" si="4"/>
        <v>94145.220809999999</v>
      </c>
      <c r="N7" s="24"/>
      <c r="O7" s="25">
        <f t="shared" si="5"/>
        <v>3.0000000000000065E-2</v>
      </c>
      <c r="Q7" s="26">
        <f t="shared" si="6"/>
        <v>9405.2208099999989</v>
      </c>
      <c r="R7" s="27">
        <f t="shared" si="7"/>
        <v>0.11098915282039178</v>
      </c>
      <c r="S7" s="27">
        <v>8.2143749999999752E-2</v>
      </c>
      <c r="T7" s="24">
        <v>2444.3594350000203</v>
      </c>
    </row>
    <row r="8" spans="1:20" x14ac:dyDescent="0.45">
      <c r="A8" s="18" t="s">
        <v>19</v>
      </c>
      <c r="B8" s="19">
        <v>87844</v>
      </c>
      <c r="C8" s="20"/>
      <c r="D8" s="21">
        <f t="shared" si="8"/>
        <v>88844</v>
      </c>
      <c r="E8" s="21">
        <f t="shared" si="0"/>
        <v>91953.54</v>
      </c>
      <c r="F8" s="22">
        <f t="shared" si="1"/>
        <v>4.678225035289825E-2</v>
      </c>
      <c r="G8" s="21"/>
      <c r="H8" s="16"/>
      <c r="I8" s="23">
        <f t="shared" si="2"/>
        <v>94712.146200000003</v>
      </c>
      <c r="J8" s="24"/>
      <c r="K8" s="25">
        <f t="shared" si="3"/>
        <v>3.0000000000000103E-2</v>
      </c>
      <c r="L8" s="17"/>
      <c r="M8" s="23">
        <f t="shared" si="4"/>
        <v>97553.510586000004</v>
      </c>
      <c r="N8" s="24"/>
      <c r="O8" s="25">
        <f t="shared" si="5"/>
        <v>3.0000000000000009E-2</v>
      </c>
      <c r="Q8" s="26">
        <f t="shared" si="6"/>
        <v>9709.510586000004</v>
      </c>
      <c r="R8" s="27">
        <f t="shared" si="7"/>
        <v>0.11053128939938987</v>
      </c>
      <c r="S8" s="27">
        <v>8.2143749999999724E-2</v>
      </c>
      <c r="T8" s="24">
        <v>2493.6750110000285</v>
      </c>
    </row>
    <row r="9" spans="1:20" x14ac:dyDescent="0.45">
      <c r="A9" s="5" t="s">
        <v>20</v>
      </c>
      <c r="B9" s="6">
        <v>91866</v>
      </c>
      <c r="C9" s="7"/>
      <c r="D9" s="8">
        <f t="shared" si="8"/>
        <v>92866</v>
      </c>
      <c r="E9" s="8">
        <f t="shared" si="0"/>
        <v>96116.31</v>
      </c>
      <c r="F9" s="9">
        <f t="shared" si="1"/>
        <v>4.6266409770753025E-2</v>
      </c>
      <c r="G9" s="8"/>
      <c r="H9" s="16"/>
      <c r="I9" s="10">
        <f t="shared" si="2"/>
        <v>98999.799299999999</v>
      </c>
      <c r="J9" s="11"/>
      <c r="K9" s="12">
        <f t="shared" si="3"/>
        <v>3.0000000000000013E-2</v>
      </c>
      <c r="L9" s="17"/>
      <c r="M9" s="10">
        <f t="shared" si="4"/>
        <v>101969.793279</v>
      </c>
      <c r="N9" s="11"/>
      <c r="O9" s="12">
        <f t="shared" si="5"/>
        <v>3.0000000000000065E-2</v>
      </c>
      <c r="Q9" s="13">
        <f t="shared" si="6"/>
        <v>10103.793279000005</v>
      </c>
      <c r="R9" s="14">
        <f t="shared" si="7"/>
        <v>0.10998403412579197</v>
      </c>
      <c r="S9" s="14">
        <v>8.2143749999999877E-2</v>
      </c>
      <c r="T9" s="11">
        <v>2557.5755415000167</v>
      </c>
    </row>
    <row r="10" spans="1:20" x14ac:dyDescent="0.45">
      <c r="A10" s="5" t="s">
        <v>21</v>
      </c>
      <c r="B10" s="6">
        <v>95733</v>
      </c>
      <c r="C10" s="7"/>
      <c r="D10" s="8">
        <f t="shared" si="8"/>
        <v>96733</v>
      </c>
      <c r="E10" s="8">
        <f t="shared" si="0"/>
        <v>100118.655</v>
      </c>
      <c r="F10" s="9">
        <f t="shared" si="1"/>
        <v>4.5811318980915658E-2</v>
      </c>
      <c r="G10" s="8"/>
      <c r="H10" s="16"/>
      <c r="I10" s="10">
        <f t="shared" si="2"/>
        <v>103122.21464999999</v>
      </c>
      <c r="J10" s="11"/>
      <c r="K10" s="12">
        <f t="shared" si="3"/>
        <v>2.9999999999999957E-2</v>
      </c>
      <c r="L10" s="17"/>
      <c r="M10" s="10">
        <f t="shared" si="4"/>
        <v>106215.88108949999</v>
      </c>
      <c r="N10" s="11"/>
      <c r="O10" s="12">
        <f t="shared" si="5"/>
        <v>2.9999999999999975E-2</v>
      </c>
      <c r="Q10" s="13">
        <f t="shared" si="6"/>
        <v>10482.881089499992</v>
      </c>
      <c r="R10" s="14">
        <f t="shared" si="7"/>
        <v>0.10950122830685335</v>
      </c>
      <c r="S10" s="14">
        <v>8.2143749999999793E-2</v>
      </c>
      <c r="T10" s="11">
        <v>2619.013470750011</v>
      </c>
    </row>
    <row r="11" spans="1:20" x14ac:dyDescent="0.45">
      <c r="A11" s="5" t="s">
        <v>22</v>
      </c>
      <c r="B11" s="6">
        <v>100326</v>
      </c>
      <c r="C11" s="7"/>
      <c r="D11" s="8">
        <f t="shared" si="8"/>
        <v>101326</v>
      </c>
      <c r="E11" s="8">
        <f t="shared" si="0"/>
        <v>104872.40999999999</v>
      </c>
      <c r="F11" s="9">
        <f t="shared" si="1"/>
        <v>4.5316368638239228E-2</v>
      </c>
      <c r="G11" s="8"/>
      <c r="H11" s="16"/>
      <c r="I11" s="10">
        <f t="shared" si="2"/>
        <v>108018.58229999999</v>
      </c>
      <c r="J11" s="11"/>
      <c r="K11" s="12">
        <f t="shared" si="3"/>
        <v>3.0000000000000058E-2</v>
      </c>
      <c r="L11" s="17"/>
      <c r="M11" s="10">
        <f t="shared" si="4"/>
        <v>111259.139769</v>
      </c>
      <c r="N11" s="11"/>
      <c r="O11" s="12">
        <f t="shared" si="5"/>
        <v>3.0000000000000065E-2</v>
      </c>
      <c r="Q11" s="13">
        <f t="shared" si="6"/>
        <v>10933.139769000001</v>
      </c>
      <c r="R11" s="14">
        <f t="shared" si="7"/>
        <v>0.10897613548830813</v>
      </c>
      <c r="S11" s="14">
        <v>8.214374999999996E-2</v>
      </c>
      <c r="T11" s="11">
        <v>2691.9859065000055</v>
      </c>
    </row>
    <row r="12" spans="1:20" x14ac:dyDescent="0.45">
      <c r="A12" s="5" t="s">
        <v>23</v>
      </c>
      <c r="B12" s="6">
        <v>103603</v>
      </c>
      <c r="C12" s="7"/>
      <c r="D12" s="8">
        <f t="shared" si="8"/>
        <v>104603</v>
      </c>
      <c r="E12" s="8">
        <f t="shared" si="0"/>
        <v>108264.105</v>
      </c>
      <c r="F12" s="9">
        <f t="shared" si="1"/>
        <v>4.4990058202947748E-2</v>
      </c>
      <c r="G12" s="8"/>
      <c r="H12" s="16"/>
      <c r="I12" s="10">
        <f t="shared" si="2"/>
        <v>111512.02815</v>
      </c>
      <c r="J12" s="11"/>
      <c r="K12" s="12">
        <f t="shared" si="3"/>
        <v>3.0000000000000023E-2</v>
      </c>
      <c r="L12" s="17"/>
      <c r="M12" s="10">
        <f t="shared" si="4"/>
        <v>114857.3889945</v>
      </c>
      <c r="N12" s="11"/>
      <c r="O12" s="12">
        <f t="shared" si="5"/>
        <v>2.9999999999999992E-2</v>
      </c>
      <c r="Q12" s="13">
        <f t="shared" si="6"/>
        <v>11254.388994499997</v>
      </c>
      <c r="R12" s="14">
        <f t="shared" si="7"/>
        <v>0.10862995274750728</v>
      </c>
      <c r="S12" s="14">
        <v>8.2143749999999793E-2</v>
      </c>
      <c r="T12" s="11">
        <v>2744.0500632500189</v>
      </c>
    </row>
    <row r="13" spans="1:20" x14ac:dyDescent="0.45">
      <c r="A13" s="5" t="s">
        <v>24</v>
      </c>
      <c r="B13" s="6">
        <v>106242</v>
      </c>
      <c r="C13" s="7"/>
      <c r="D13" s="8">
        <f t="shared" si="8"/>
        <v>107242</v>
      </c>
      <c r="E13" s="8">
        <f t="shared" si="0"/>
        <v>110995.46999999999</v>
      </c>
      <c r="F13" s="9">
        <f t="shared" si="1"/>
        <v>4.4741909979104183E-2</v>
      </c>
      <c r="G13" s="8"/>
      <c r="H13" s="16"/>
      <c r="I13" s="10">
        <f t="shared" si="2"/>
        <v>114325.33409999999</v>
      </c>
      <c r="J13" s="11"/>
      <c r="K13" s="12">
        <f t="shared" si="3"/>
        <v>3.0000000000000058E-2</v>
      </c>
      <c r="L13" s="17"/>
      <c r="M13" s="10">
        <f t="shared" si="4"/>
        <v>117755.094123</v>
      </c>
      <c r="N13" s="11"/>
      <c r="O13" s="12">
        <f t="shared" si="5"/>
        <v>3.0000000000000089E-2</v>
      </c>
      <c r="Q13" s="13">
        <f t="shared" si="6"/>
        <v>11513.094123000003</v>
      </c>
      <c r="R13" s="14">
        <f t="shared" si="7"/>
        <v>0.10836669229683178</v>
      </c>
      <c r="S13" s="14">
        <v>8.2143749999999738E-2</v>
      </c>
      <c r="T13" s="11">
        <v>2785.9778355000308</v>
      </c>
    </row>
    <row r="14" spans="1:20" x14ac:dyDescent="0.45">
      <c r="A14" s="5" t="s">
        <v>25</v>
      </c>
      <c r="B14" s="6">
        <v>108112</v>
      </c>
      <c r="C14" s="7"/>
      <c r="D14" s="8">
        <f t="shared" si="8"/>
        <v>109112</v>
      </c>
      <c r="E14" s="8">
        <f t="shared" si="0"/>
        <v>112930.92</v>
      </c>
      <c r="F14" s="9">
        <f t="shared" si="1"/>
        <v>4.4573405357407114E-2</v>
      </c>
      <c r="G14" s="8"/>
      <c r="H14" s="16"/>
      <c r="I14" s="10">
        <f t="shared" si="2"/>
        <v>116318.84760000001</v>
      </c>
      <c r="J14" s="11"/>
      <c r="K14" s="12">
        <f t="shared" si="3"/>
        <v>3.0000000000000089E-2</v>
      </c>
      <c r="L14" s="17"/>
      <c r="M14" s="10">
        <f t="shared" si="4"/>
        <v>119808.41302800001</v>
      </c>
      <c r="N14" s="11"/>
      <c r="O14" s="12">
        <f t="shared" si="5"/>
        <v>3.0000000000000013E-2</v>
      </c>
      <c r="Q14" s="13">
        <f t="shared" si="6"/>
        <v>11696.41302800001</v>
      </c>
      <c r="R14" s="14">
        <f t="shared" si="7"/>
        <v>0.10818792574367332</v>
      </c>
      <c r="S14" s="14">
        <v>8.2143749999999835E-2</v>
      </c>
      <c r="T14" s="11">
        <v>2815.6879280000285</v>
      </c>
    </row>
    <row r="15" spans="1:20" x14ac:dyDescent="0.45">
      <c r="A15" s="5" t="s">
        <v>26</v>
      </c>
      <c r="B15" s="6">
        <v>109972</v>
      </c>
      <c r="C15" s="7"/>
      <c r="D15" s="8">
        <f t="shared" si="8"/>
        <v>110972</v>
      </c>
      <c r="E15" s="8">
        <f t="shared" si="0"/>
        <v>114856.01999999999</v>
      </c>
      <c r="F15" s="9">
        <f t="shared" si="1"/>
        <v>4.4411486560215235E-2</v>
      </c>
      <c r="G15" s="8"/>
      <c r="H15" s="16"/>
      <c r="I15" s="10">
        <f t="shared" si="2"/>
        <v>118301.7006</v>
      </c>
      <c r="J15" s="11"/>
      <c r="K15" s="12">
        <f t="shared" si="3"/>
        <v>3.0000000000000065E-2</v>
      </c>
      <c r="L15" s="17"/>
      <c r="M15" s="10">
        <f t="shared" si="4"/>
        <v>121850.75161799999</v>
      </c>
      <c r="N15" s="11"/>
      <c r="O15" s="12">
        <f t="shared" si="5"/>
        <v>2.9999999999999985E-2</v>
      </c>
      <c r="Q15" s="13">
        <f t="shared" si="6"/>
        <v>11878.751617999995</v>
      </c>
      <c r="R15" s="14">
        <f t="shared" si="7"/>
        <v>0.10801614609173239</v>
      </c>
      <c r="S15" s="14">
        <v>8.2143749999999835E-2</v>
      </c>
      <c r="T15" s="11">
        <v>2845.2391430000134</v>
      </c>
    </row>
    <row r="16" spans="1:20" x14ac:dyDescent="0.45">
      <c r="A16" s="5" t="s">
        <v>27</v>
      </c>
      <c r="B16" s="6">
        <v>111379</v>
      </c>
      <c r="C16" s="7"/>
      <c r="D16" s="8">
        <f t="shared" si="8"/>
        <v>112379</v>
      </c>
      <c r="E16" s="8">
        <f t="shared" si="0"/>
        <v>116312.26499999998</v>
      </c>
      <c r="F16" s="9">
        <f t="shared" si="1"/>
        <v>4.4292595552123691E-2</v>
      </c>
      <c r="G16" s="8"/>
      <c r="H16" s="16"/>
      <c r="I16" s="10">
        <f t="shared" si="2"/>
        <v>119801.63294999998</v>
      </c>
      <c r="J16" s="11"/>
      <c r="K16" s="12">
        <f t="shared" si="3"/>
        <v>3.0000000000000002E-2</v>
      </c>
      <c r="L16" s="17"/>
      <c r="M16" s="10">
        <f t="shared" si="4"/>
        <v>123395.68193849998</v>
      </c>
      <c r="N16" s="11"/>
      <c r="O16" s="12">
        <f t="shared" si="5"/>
        <v>2.9999999999999995E-2</v>
      </c>
      <c r="Q16" s="13">
        <f t="shared" si="6"/>
        <v>12016.681938499984</v>
      </c>
      <c r="R16" s="14">
        <f t="shared" si="7"/>
        <v>0.10789001462124802</v>
      </c>
      <c r="S16" s="14">
        <v>8.2143749999999849E-2</v>
      </c>
      <c r="T16" s="11">
        <v>2867.59320725</v>
      </c>
    </row>
    <row r="17" spans="1:20" x14ac:dyDescent="0.45">
      <c r="A17" s="18" t="s">
        <v>28</v>
      </c>
      <c r="B17" s="19">
        <v>116758</v>
      </c>
      <c r="C17" s="20"/>
      <c r="D17" s="21">
        <f t="shared" si="8"/>
        <v>117758</v>
      </c>
      <c r="E17" s="21">
        <f t="shared" si="0"/>
        <v>121879.52999999998</v>
      </c>
      <c r="F17" s="22">
        <f t="shared" si="1"/>
        <v>4.3864488942941676E-2</v>
      </c>
      <c r="G17" s="21"/>
      <c r="H17" s="16"/>
      <c r="I17" s="23">
        <f t="shared" si="2"/>
        <v>125535.91589999999</v>
      </c>
      <c r="J17" s="24"/>
      <c r="K17" s="25">
        <f t="shared" si="3"/>
        <v>3.0000000000000072E-2</v>
      </c>
      <c r="L17" s="17"/>
      <c r="M17" s="23">
        <f t="shared" si="4"/>
        <v>129301.99337699999</v>
      </c>
      <c r="N17" s="24"/>
      <c r="O17" s="25">
        <f t="shared" si="5"/>
        <v>2.9999999999999992E-2</v>
      </c>
      <c r="Q17" s="26">
        <f t="shared" si="6"/>
        <v>12543.993376999992</v>
      </c>
      <c r="R17" s="27">
        <f t="shared" si="7"/>
        <v>0.10743583631956689</v>
      </c>
      <c r="S17" s="27">
        <v>8.2143749999999821E-2</v>
      </c>
      <c r="T17" s="24">
        <v>2953.0534145000129</v>
      </c>
    </row>
    <row r="18" spans="1:20" x14ac:dyDescent="0.45">
      <c r="A18" s="18" t="s">
        <v>29</v>
      </c>
      <c r="B18" s="19">
        <v>119092</v>
      </c>
      <c r="C18" s="20"/>
      <c r="D18" s="21">
        <f t="shared" si="8"/>
        <v>120092</v>
      </c>
      <c r="E18" s="21">
        <f t="shared" si="0"/>
        <v>124295.21999999999</v>
      </c>
      <c r="F18" s="22">
        <f t="shared" si="1"/>
        <v>4.3690760084640332E-2</v>
      </c>
      <c r="G18" s="21"/>
      <c r="H18" s="16"/>
      <c r="I18" s="23">
        <f t="shared" si="2"/>
        <v>128024.07659999999</v>
      </c>
      <c r="J18" s="24"/>
      <c r="K18" s="25">
        <f t="shared" si="3"/>
        <v>2.9999999999999995E-2</v>
      </c>
      <c r="L18" s="17"/>
      <c r="M18" s="23">
        <f t="shared" si="4"/>
        <v>131864.79889799998</v>
      </c>
      <c r="N18" s="24"/>
      <c r="O18" s="25">
        <f t="shared" si="5"/>
        <v>2.999999999999995E-2</v>
      </c>
      <c r="Q18" s="26">
        <f t="shared" si="6"/>
        <v>12772.798897999979</v>
      </c>
      <c r="R18" s="27">
        <f t="shared" si="7"/>
        <v>0.10725152737379487</v>
      </c>
      <c r="S18" s="27">
        <v>8.2143749999999821E-2</v>
      </c>
      <c r="T18" s="24">
        <v>2990.1354229999997</v>
      </c>
    </row>
    <row r="19" spans="1:20" x14ac:dyDescent="0.45">
      <c r="A19" s="18" t="s">
        <v>30</v>
      </c>
      <c r="B19" s="19">
        <v>121474</v>
      </c>
      <c r="C19" s="20"/>
      <c r="D19" s="21">
        <f t="shared" si="8"/>
        <v>122474</v>
      </c>
      <c r="E19" s="21">
        <f t="shared" si="0"/>
        <v>126760.59</v>
      </c>
      <c r="F19" s="22">
        <f t="shared" si="1"/>
        <v>4.352034180153775E-2</v>
      </c>
      <c r="G19" s="21"/>
      <c r="H19" s="16"/>
      <c r="I19" s="23">
        <f t="shared" si="2"/>
        <v>130563.4077</v>
      </c>
      <c r="J19" s="24"/>
      <c r="K19" s="25">
        <f t="shared" si="3"/>
        <v>0.03</v>
      </c>
      <c r="L19" s="17"/>
      <c r="M19" s="23">
        <f t="shared" si="4"/>
        <v>134480.309931</v>
      </c>
      <c r="N19" s="24"/>
      <c r="O19" s="25">
        <f t="shared" si="5"/>
        <v>3.0000000000000002E-2</v>
      </c>
      <c r="Q19" s="26">
        <f t="shared" si="6"/>
        <v>13006.309930999996</v>
      </c>
      <c r="R19" s="27">
        <f t="shared" si="7"/>
        <v>0.10707073061725139</v>
      </c>
      <c r="S19" s="27">
        <v>8.2143749999999793E-2</v>
      </c>
      <c r="T19" s="24">
        <v>3027.9800435000216</v>
      </c>
    </row>
    <row r="20" spans="1:20" x14ac:dyDescent="0.45">
      <c r="A20" s="18" t="s">
        <v>31</v>
      </c>
      <c r="B20" s="19">
        <v>122939</v>
      </c>
      <c r="C20" s="20"/>
      <c r="D20" s="21">
        <f t="shared" si="8"/>
        <v>123939</v>
      </c>
      <c r="E20" s="21">
        <f t="shared" si="0"/>
        <v>128276.86499999999</v>
      </c>
      <c r="F20" s="22">
        <f t="shared" si="1"/>
        <v>4.3418809328203342E-2</v>
      </c>
      <c r="G20" s="21"/>
      <c r="H20" s="16"/>
      <c r="I20" s="23">
        <f t="shared" si="2"/>
        <v>132125.17095</v>
      </c>
      <c r="J20" s="24"/>
      <c r="K20" s="25">
        <f t="shared" si="3"/>
        <v>3.0000000000000072E-2</v>
      </c>
      <c r="L20" s="17"/>
      <c r="M20" s="23">
        <f t="shared" si="4"/>
        <v>136088.92607849999</v>
      </c>
      <c r="N20" s="24"/>
      <c r="O20" s="25">
        <f t="shared" si="5"/>
        <v>2.999999999999995E-2</v>
      </c>
      <c r="Q20" s="26">
        <f t="shared" si="6"/>
        <v>13149.926078499993</v>
      </c>
      <c r="R20" s="27">
        <f t="shared" si="7"/>
        <v>0.10696301481629095</v>
      </c>
      <c r="S20" s="27">
        <v>8.2143749999999849E-2</v>
      </c>
      <c r="T20" s="24">
        <v>3051.2555972500122</v>
      </c>
    </row>
    <row r="21" spans="1:20" x14ac:dyDescent="0.45">
      <c r="A21" s="5" t="s">
        <v>32</v>
      </c>
      <c r="B21" s="6">
        <v>127141</v>
      </c>
      <c r="C21" s="7"/>
      <c r="D21" s="8">
        <f t="shared" si="8"/>
        <v>128141</v>
      </c>
      <c r="E21" s="8">
        <f t="shared" si="0"/>
        <v>132625.935</v>
      </c>
      <c r="F21" s="9">
        <f t="shared" si="1"/>
        <v>4.3140568345380305E-2</v>
      </c>
      <c r="G21" s="8"/>
      <c r="H21" s="16"/>
      <c r="I21" s="10">
        <f t="shared" si="2"/>
        <v>136604.71304999999</v>
      </c>
      <c r="J21" s="11"/>
      <c r="K21" s="12">
        <f t="shared" si="3"/>
        <v>2.999999999999995E-2</v>
      </c>
      <c r="L21" s="17"/>
      <c r="M21" s="10">
        <f t="shared" si="4"/>
        <v>140702.85444150001</v>
      </c>
      <c r="N21" s="11"/>
      <c r="O21" s="12">
        <f t="shared" si="5"/>
        <v>3.0000000000000117E-2</v>
      </c>
      <c r="Q21" s="13">
        <f t="shared" si="6"/>
        <v>13561.854441500007</v>
      </c>
      <c r="R21" s="14">
        <f t="shared" si="7"/>
        <v>0.10666782895761404</v>
      </c>
      <c r="S21" s="14">
        <v>8.2143749999999849E-2</v>
      </c>
      <c r="T21" s="11">
        <v>3118.0159227500262</v>
      </c>
    </row>
    <row r="22" spans="1:20" x14ac:dyDescent="0.45">
      <c r="A22" s="5" t="s">
        <v>33</v>
      </c>
      <c r="B22" s="6">
        <v>129685</v>
      </c>
      <c r="C22" s="7"/>
      <c r="D22" s="8">
        <f t="shared" si="8"/>
        <v>130685</v>
      </c>
      <c r="E22" s="8">
        <f t="shared" si="0"/>
        <v>135258.97499999998</v>
      </c>
      <c r="F22" s="9">
        <f t="shared" si="1"/>
        <v>4.2980876739792395E-2</v>
      </c>
      <c r="G22" s="8"/>
      <c r="H22" s="16"/>
      <c r="I22" s="10">
        <f t="shared" si="2"/>
        <v>139316.74424999999</v>
      </c>
      <c r="J22" s="11"/>
      <c r="K22" s="12">
        <f t="shared" si="3"/>
        <v>3.0000000000000096E-2</v>
      </c>
      <c r="L22" s="17"/>
      <c r="M22" s="10">
        <f t="shared" si="4"/>
        <v>143496.24657749999</v>
      </c>
      <c r="N22" s="11"/>
      <c r="O22" s="12">
        <f t="shared" si="5"/>
        <v>2.9999999999999992E-2</v>
      </c>
      <c r="Q22" s="13">
        <f t="shared" si="6"/>
        <v>13811.246577499987</v>
      </c>
      <c r="R22" s="14">
        <f t="shared" si="7"/>
        <v>0.10649841213324585</v>
      </c>
      <c r="S22" s="14">
        <v>8.2143749999999863E-2</v>
      </c>
      <c r="T22" s="11">
        <v>3158.4343587500043</v>
      </c>
    </row>
    <row r="23" spans="1:20" x14ac:dyDescent="0.45">
      <c r="A23" s="5" t="s">
        <v>34</v>
      </c>
      <c r="B23" s="6">
        <v>134263</v>
      </c>
      <c r="C23" s="7"/>
      <c r="D23" s="8">
        <f t="shared" si="8"/>
        <v>135263</v>
      </c>
      <c r="E23" s="8">
        <f t="shared" si="0"/>
        <v>139997.20499999999</v>
      </c>
      <c r="F23" s="9">
        <f t="shared" si="1"/>
        <v>4.2708750735496653E-2</v>
      </c>
      <c r="G23" s="8"/>
      <c r="H23" s="16"/>
      <c r="I23" s="10">
        <f t="shared" si="2"/>
        <v>144197.12114999999</v>
      </c>
      <c r="J23" s="11"/>
      <c r="K23" s="12">
        <f t="shared" si="3"/>
        <v>3.0000000000000037E-2</v>
      </c>
      <c r="L23" s="17"/>
      <c r="M23" s="10">
        <f t="shared" si="4"/>
        <v>148523.03478449999</v>
      </c>
      <c r="N23" s="11"/>
      <c r="O23" s="12">
        <f t="shared" si="5"/>
        <v>3.0000000000000006E-2</v>
      </c>
      <c r="Q23" s="13">
        <f t="shared" si="6"/>
        <v>14260.034784499992</v>
      </c>
      <c r="R23" s="14">
        <f t="shared" si="7"/>
        <v>0.10620971365528845</v>
      </c>
      <c r="S23" s="14">
        <v>8.2143749999999655E-2</v>
      </c>
      <c r="T23" s="11">
        <v>3231.1684782500379</v>
      </c>
    </row>
    <row r="24" spans="1:20" x14ac:dyDescent="0.45">
      <c r="A24" s="5" t="s">
        <v>35</v>
      </c>
      <c r="B24" s="6">
        <v>135790</v>
      </c>
      <c r="C24" s="7"/>
      <c r="D24" s="8">
        <f t="shared" si="8"/>
        <v>136790</v>
      </c>
      <c r="E24" s="8">
        <f t="shared" si="0"/>
        <v>141577.65</v>
      </c>
      <c r="F24" s="9">
        <f t="shared" si="1"/>
        <v>4.2622063480374062E-2</v>
      </c>
      <c r="G24" s="8"/>
      <c r="H24" s="16"/>
      <c r="I24" s="10">
        <f t="shared" si="2"/>
        <v>145824.97949999999</v>
      </c>
      <c r="J24" s="11"/>
      <c r="K24" s="12">
        <f t="shared" si="3"/>
        <v>2.999999999999995E-2</v>
      </c>
      <c r="L24" s="17"/>
      <c r="M24" s="10">
        <f t="shared" si="4"/>
        <v>150199.72888499999</v>
      </c>
      <c r="N24" s="11"/>
      <c r="O24" s="12">
        <f t="shared" si="5"/>
        <v>3.0000000000000023E-2</v>
      </c>
      <c r="Q24" s="13">
        <f t="shared" si="6"/>
        <v>14409.72888499999</v>
      </c>
      <c r="R24" s="14">
        <f t="shared" si="7"/>
        <v>0.10611774714632881</v>
      </c>
      <c r="S24" s="14">
        <v>8.2143749999999904E-2</v>
      </c>
      <c r="T24" s="11">
        <v>3255.4290725000028</v>
      </c>
    </row>
    <row r="25" spans="1:20" x14ac:dyDescent="0.45">
      <c r="A25" s="18" t="s">
        <v>36</v>
      </c>
      <c r="B25" s="19">
        <v>154195</v>
      </c>
      <c r="C25" s="20"/>
      <c r="D25" s="21">
        <f t="shared" si="8"/>
        <v>155195</v>
      </c>
      <c r="E25" s="21">
        <f t="shared" si="0"/>
        <v>160626.82499999998</v>
      </c>
      <c r="F25" s="22">
        <f t="shared" si="1"/>
        <v>4.1712279905314585E-2</v>
      </c>
      <c r="G25" s="21"/>
      <c r="H25" s="16"/>
      <c r="I25" s="23">
        <f t="shared" si="2"/>
        <v>165445.62974999999</v>
      </c>
      <c r="J25" s="24"/>
      <c r="K25" s="25">
        <f t="shared" si="3"/>
        <v>3.0000000000000068E-2</v>
      </c>
      <c r="L25" s="17"/>
      <c r="M25" s="23">
        <f t="shared" si="4"/>
        <v>170408.9986425</v>
      </c>
      <c r="N25" s="24"/>
      <c r="O25" s="25">
        <f t="shared" si="5"/>
        <v>3.0000000000000016E-2</v>
      </c>
      <c r="Q25" s="26">
        <f t="shared" si="6"/>
        <v>16213.998642499995</v>
      </c>
      <c r="R25" s="27">
        <f t="shared" si="7"/>
        <v>0.10515255775154833</v>
      </c>
      <c r="S25" s="27">
        <v>8.2143749999999988E-2</v>
      </c>
      <c r="T25" s="24">
        <v>3547.8431112499966</v>
      </c>
    </row>
    <row r="26" spans="1:20" x14ac:dyDescent="0.45">
      <c r="A26" s="18" t="s">
        <v>37</v>
      </c>
      <c r="B26" s="19">
        <v>161535</v>
      </c>
      <c r="C26" s="20"/>
      <c r="D26" s="21">
        <f t="shared" si="8"/>
        <v>162535</v>
      </c>
      <c r="E26" s="21">
        <f t="shared" si="0"/>
        <v>168223.72499999998</v>
      </c>
      <c r="F26" s="22">
        <f t="shared" si="1"/>
        <v>4.1407280156003201E-2</v>
      </c>
      <c r="G26" s="21"/>
      <c r="H26" s="16"/>
      <c r="I26" s="23">
        <f t="shared" si="2"/>
        <v>173270.43674999999</v>
      </c>
      <c r="J26" s="24"/>
      <c r="K26" s="25">
        <f t="shared" si="3"/>
        <v>3.0000000000000103E-2</v>
      </c>
      <c r="L26" s="17"/>
      <c r="M26" s="23">
        <f t="shared" si="4"/>
        <v>178468.5498525</v>
      </c>
      <c r="N26" s="24"/>
      <c r="O26" s="25">
        <f t="shared" si="5"/>
        <v>3.0000000000000041E-2</v>
      </c>
      <c r="Q26" s="26">
        <f t="shared" si="6"/>
        <v>16933.5498525</v>
      </c>
      <c r="R26" s="27">
        <f t="shared" si="7"/>
        <v>0.10482898351750394</v>
      </c>
      <c r="S26" s="27">
        <v>8.2143749999999918E-2</v>
      </c>
      <c r="T26" s="24">
        <v>3664.4591962500126</v>
      </c>
    </row>
    <row r="27" spans="1:20" x14ac:dyDescent="0.45">
      <c r="A27" s="18" t="s">
        <v>38</v>
      </c>
      <c r="B27" s="19">
        <v>168879</v>
      </c>
      <c r="C27" s="20"/>
      <c r="D27" s="21">
        <f t="shared" si="8"/>
        <v>169879</v>
      </c>
      <c r="E27" s="21">
        <f t="shared" si="0"/>
        <v>175824.76499999998</v>
      </c>
      <c r="F27" s="22">
        <f t="shared" si="1"/>
        <v>4.1128648322171404E-2</v>
      </c>
      <c r="G27" s="21"/>
      <c r="H27" s="16"/>
      <c r="I27" s="23">
        <f t="shared" si="2"/>
        <v>181099.50795</v>
      </c>
      <c r="J27" s="24"/>
      <c r="K27" s="25">
        <f t="shared" si="3"/>
        <v>3.0000000000000086E-2</v>
      </c>
      <c r="L27" s="17"/>
      <c r="M27" s="23">
        <f t="shared" si="4"/>
        <v>186532.4931885</v>
      </c>
      <c r="N27" s="24"/>
      <c r="O27" s="25">
        <f t="shared" si="5"/>
        <v>2.9999999999999988E-2</v>
      </c>
      <c r="Q27" s="26">
        <f t="shared" si="6"/>
        <v>17653.493188499997</v>
      </c>
      <c r="R27" s="27">
        <f t="shared" si="7"/>
        <v>0.10453338300499172</v>
      </c>
      <c r="S27" s="27">
        <v>8.2143749999999821E-2</v>
      </c>
      <c r="T27" s="24">
        <v>3781.1388322500279</v>
      </c>
    </row>
    <row r="28" spans="1:20" x14ac:dyDescent="0.45">
      <c r="A28" s="18" t="s">
        <v>39</v>
      </c>
      <c r="B28" s="19">
        <v>170580</v>
      </c>
      <c r="C28" s="20"/>
      <c r="D28" s="21">
        <f t="shared" si="8"/>
        <v>171580</v>
      </c>
      <c r="E28" s="21">
        <f t="shared" si="0"/>
        <v>177585.3</v>
      </c>
      <c r="F28" s="22">
        <f t="shared" si="1"/>
        <v>4.1067534294758991E-2</v>
      </c>
      <c r="G28" s="21"/>
      <c r="H28" s="16"/>
      <c r="I28" s="23">
        <f t="shared" si="2"/>
        <v>182912.859</v>
      </c>
      <c r="J28" s="24"/>
      <c r="K28" s="25">
        <f t="shared" si="3"/>
        <v>3.0000000000000047E-2</v>
      </c>
      <c r="L28" s="17"/>
      <c r="M28" s="23">
        <f t="shared" si="4"/>
        <v>188400.24476999999</v>
      </c>
      <c r="N28" s="24"/>
      <c r="O28" s="25">
        <f t="shared" si="5"/>
        <v>2.9999999999999964E-2</v>
      </c>
      <c r="Q28" s="26">
        <f t="shared" si="6"/>
        <v>17820.24476999999</v>
      </c>
      <c r="R28" s="27">
        <f t="shared" si="7"/>
        <v>0.10446854713330983</v>
      </c>
      <c r="S28" s="27">
        <v>8.2143749999999738E-2</v>
      </c>
      <c r="T28" s="24">
        <v>3808.1638950000342</v>
      </c>
    </row>
    <row r="29" spans="1:20" x14ac:dyDescent="0.45">
      <c r="A29" s="5" t="s">
        <v>40</v>
      </c>
      <c r="B29" s="6">
        <v>181861</v>
      </c>
      <c r="C29" s="7"/>
      <c r="D29" s="8">
        <f t="shared" si="8"/>
        <v>182861</v>
      </c>
      <c r="E29" s="8">
        <f t="shared" si="0"/>
        <v>189261.13499999998</v>
      </c>
      <c r="F29" s="9">
        <f t="shared" si="1"/>
        <v>4.0691159731883031E-2</v>
      </c>
      <c r="G29" s="8"/>
      <c r="H29" s="16"/>
      <c r="I29" s="10">
        <f t="shared" si="2"/>
        <v>194938.96904999999</v>
      </c>
      <c r="J29" s="11"/>
      <c r="K29" s="12">
        <f t="shared" si="3"/>
        <v>3.000000000000003E-2</v>
      </c>
      <c r="L29" s="17"/>
      <c r="M29" s="10">
        <f t="shared" si="4"/>
        <v>200787.1381215</v>
      </c>
      <c r="N29" s="11"/>
      <c r="O29" s="12">
        <f t="shared" si="5"/>
        <v>3.0000000000000079E-2</v>
      </c>
      <c r="Q29" s="13">
        <f t="shared" si="6"/>
        <v>18926.1381215</v>
      </c>
      <c r="R29" s="14">
        <f t="shared" si="7"/>
        <v>0.10406925135955483</v>
      </c>
      <c r="S29" s="14">
        <v>8.2143749999999988E-2</v>
      </c>
      <c r="T29" s="11">
        <v>3987.3936027500022</v>
      </c>
    </row>
    <row r="30" spans="1:20" x14ac:dyDescent="0.45">
      <c r="A30" s="5" t="s">
        <v>41</v>
      </c>
      <c r="B30" s="6">
        <v>190521</v>
      </c>
      <c r="C30" s="7"/>
      <c r="D30" s="8">
        <f t="shared" si="8"/>
        <v>191521</v>
      </c>
      <c r="E30" s="8">
        <f t="shared" si="0"/>
        <v>198224.23499999999</v>
      </c>
      <c r="F30" s="9">
        <f t="shared" si="1"/>
        <v>4.0432472010959349E-2</v>
      </c>
      <c r="G30" s="8"/>
      <c r="H30" s="16"/>
      <c r="I30" s="10">
        <f t="shared" si="2"/>
        <v>204170.96205</v>
      </c>
      <c r="J30" s="11"/>
      <c r="K30" s="12">
        <f t="shared" si="3"/>
        <v>3.0000000000000082E-2</v>
      </c>
      <c r="L30" s="17"/>
      <c r="M30" s="10">
        <f t="shared" si="4"/>
        <v>210296.09091150001</v>
      </c>
      <c r="N30" s="11"/>
      <c r="O30" s="12">
        <f t="shared" si="5"/>
        <v>3.0000000000000041E-2</v>
      </c>
      <c r="Q30" s="13">
        <f t="shared" si="6"/>
        <v>19775.09091150001</v>
      </c>
      <c r="R30" s="14">
        <f t="shared" si="7"/>
        <v>0.10379480955642691</v>
      </c>
      <c r="S30" s="14">
        <v>8.2143749999999988E-2</v>
      </c>
      <c r="T30" s="11">
        <v>4124.9815177500132</v>
      </c>
    </row>
    <row r="31" spans="1:20" x14ac:dyDescent="0.45">
      <c r="A31" s="5" t="s">
        <v>42</v>
      </c>
      <c r="B31" s="6">
        <v>199181</v>
      </c>
      <c r="C31" s="7"/>
      <c r="D31" s="8">
        <f t="shared" si="8"/>
        <v>200181</v>
      </c>
      <c r="E31" s="8">
        <f t="shared" si="0"/>
        <v>207187.33499999999</v>
      </c>
      <c r="F31" s="9">
        <f t="shared" si="1"/>
        <v>4.0196278761528419E-2</v>
      </c>
      <c r="G31" s="8"/>
      <c r="H31" s="16"/>
      <c r="I31" s="10">
        <f t="shared" si="2"/>
        <v>213402.95504999999</v>
      </c>
      <c r="J31" s="11"/>
      <c r="K31" s="12">
        <f t="shared" si="3"/>
        <v>2.9999999999999988E-2</v>
      </c>
      <c r="L31" s="17"/>
      <c r="M31" s="10">
        <f t="shared" si="4"/>
        <v>219805.04370149999</v>
      </c>
      <c r="N31" s="11"/>
      <c r="O31" s="12">
        <f t="shared" si="5"/>
        <v>3.0000000000000009E-2</v>
      </c>
      <c r="Q31" s="13">
        <f t="shared" si="6"/>
        <v>20624.043701499992</v>
      </c>
      <c r="R31" s="14">
        <f t="shared" si="7"/>
        <v>0.1035442321381055</v>
      </c>
      <c r="S31" s="14">
        <v>8.2143749999999835E-2</v>
      </c>
      <c r="T31" s="11">
        <v>4262.5694327500241</v>
      </c>
    </row>
    <row r="32" spans="1:20" x14ac:dyDescent="0.45">
      <c r="A32" s="5" t="s">
        <v>43</v>
      </c>
      <c r="B32" s="6">
        <v>201033</v>
      </c>
      <c r="C32" s="7"/>
      <c r="D32" s="8">
        <f t="shared" si="8"/>
        <v>202033</v>
      </c>
      <c r="E32" s="8">
        <f t="shared" si="0"/>
        <v>209104.15499999997</v>
      </c>
      <c r="F32" s="9">
        <f t="shared" si="1"/>
        <v>4.0148408470251001E-2</v>
      </c>
      <c r="G32" s="8"/>
      <c r="H32" s="16"/>
      <c r="I32" s="10">
        <f t="shared" si="2"/>
        <v>215377.27964999998</v>
      </c>
      <c r="J32" s="11"/>
      <c r="K32" s="12">
        <f t="shared" si="3"/>
        <v>3.0000000000000065E-2</v>
      </c>
      <c r="L32" s="17"/>
      <c r="M32" s="10">
        <f t="shared" si="4"/>
        <v>221838.59803949998</v>
      </c>
      <c r="N32" s="11"/>
      <c r="O32" s="12">
        <f t="shared" si="5"/>
        <v>2.9999999999999985E-2</v>
      </c>
      <c r="Q32" s="13">
        <f t="shared" si="6"/>
        <v>20805.598039499979</v>
      </c>
      <c r="R32" s="14">
        <f t="shared" si="7"/>
        <v>0.10349344654608934</v>
      </c>
      <c r="S32" s="14">
        <v>8.2143749999999849E-2</v>
      </c>
      <c r="T32" s="11">
        <v>4291.9935457500105</v>
      </c>
    </row>
  </sheetData>
  <mergeCells count="4">
    <mergeCell ref="B1:G1"/>
    <mergeCell ref="I1:K1"/>
    <mergeCell ref="M1:O1"/>
    <mergeCell ref="R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Endelmanis</dc:creator>
  <cp:lastModifiedBy>Dana Endelmanis</cp:lastModifiedBy>
  <dcterms:created xsi:type="dcterms:W3CDTF">2022-12-05T05:34:58Z</dcterms:created>
  <dcterms:modified xsi:type="dcterms:W3CDTF">2022-12-06T01:21:25Z</dcterms:modified>
</cp:coreProperties>
</file>