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delmanis\Pictures\"/>
    </mc:Choice>
  </mc:AlternateContent>
  <xr:revisionPtr revIDLastSave="0" documentId="13_ncr:1_{B9A6553E-18F9-48A6-8056-877DDF32B547}" xr6:coauthVersionLast="47" xr6:coauthVersionMax="47" xr10:uidLastSave="{00000000-0000-0000-0000-000000000000}"/>
  <bookViews>
    <workbookView xWindow="-98" yWindow="-98" windowWidth="28996" windowHeight="15796" xr2:uid="{F95733F8-FAF3-42D8-8B7A-1B2B423254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1" i="1" l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M51" i="1"/>
  <c r="O51" i="1" s="1"/>
  <c r="M50" i="1"/>
  <c r="O50" i="1" s="1"/>
  <c r="M49" i="1"/>
  <c r="O49" i="1" s="1"/>
  <c r="O48" i="1"/>
  <c r="M48" i="1"/>
  <c r="M47" i="1"/>
  <c r="O47" i="1" s="1"/>
  <c r="M46" i="1"/>
  <c r="O46" i="1" s="1"/>
  <c r="O45" i="1"/>
  <c r="M45" i="1"/>
  <c r="M44" i="1"/>
  <c r="O44" i="1" s="1"/>
  <c r="M43" i="1"/>
  <c r="O43" i="1" s="1"/>
  <c r="M42" i="1"/>
  <c r="O42" i="1" s="1"/>
  <c r="M41" i="1"/>
  <c r="O41" i="1" s="1"/>
  <c r="M40" i="1"/>
  <c r="O40" i="1" s="1"/>
  <c r="M39" i="1"/>
  <c r="O39" i="1" s="1"/>
  <c r="O38" i="1"/>
  <c r="M38" i="1"/>
  <c r="M37" i="1"/>
  <c r="O37" i="1" s="1"/>
  <c r="M36" i="1"/>
  <c r="O36" i="1" s="1"/>
  <c r="O35" i="1"/>
  <c r="M35" i="1"/>
  <c r="M34" i="1"/>
  <c r="O34" i="1" s="1"/>
  <c r="M33" i="1"/>
  <c r="O33" i="1" s="1"/>
  <c r="M32" i="1"/>
  <c r="O32" i="1" s="1"/>
  <c r="M31" i="1"/>
  <c r="O31" i="1" s="1"/>
  <c r="M30" i="1"/>
  <c r="O30" i="1" s="1"/>
  <c r="M29" i="1"/>
  <c r="O29" i="1" s="1"/>
  <c r="O28" i="1"/>
  <c r="M28" i="1"/>
  <c r="M27" i="1"/>
  <c r="O27" i="1" s="1"/>
  <c r="M26" i="1"/>
  <c r="O26" i="1" s="1"/>
  <c r="O25" i="1"/>
  <c r="M25" i="1"/>
  <c r="M24" i="1"/>
  <c r="O24" i="1" s="1"/>
  <c r="M23" i="1"/>
  <c r="O23" i="1" s="1"/>
  <c r="M22" i="1"/>
  <c r="O22" i="1" s="1"/>
  <c r="M21" i="1"/>
  <c r="O21" i="1" s="1"/>
  <c r="M20" i="1"/>
  <c r="O20" i="1" s="1"/>
  <c r="M19" i="1"/>
  <c r="O19" i="1" s="1"/>
  <c r="O18" i="1"/>
  <c r="M18" i="1"/>
  <c r="M17" i="1"/>
  <c r="O17" i="1" s="1"/>
  <c r="M16" i="1"/>
  <c r="O16" i="1" s="1"/>
  <c r="O15" i="1"/>
  <c r="M15" i="1"/>
  <c r="M14" i="1"/>
  <c r="O14" i="1" s="1"/>
  <c r="M13" i="1"/>
  <c r="O13" i="1" s="1"/>
  <c r="M12" i="1"/>
  <c r="O12" i="1" s="1"/>
  <c r="M11" i="1"/>
  <c r="O11" i="1" s="1"/>
  <c r="M10" i="1"/>
  <c r="O10" i="1" s="1"/>
  <c r="M9" i="1"/>
  <c r="O9" i="1" s="1"/>
  <c r="O8" i="1"/>
  <c r="M8" i="1"/>
  <c r="M7" i="1"/>
  <c r="O7" i="1" s="1"/>
  <c r="M6" i="1"/>
  <c r="O6" i="1" s="1"/>
  <c r="O5" i="1"/>
  <c r="M5" i="1"/>
  <c r="M4" i="1"/>
  <c r="O4" i="1" s="1"/>
  <c r="M3" i="1"/>
  <c r="O3" i="1" s="1"/>
  <c r="K51" i="1"/>
  <c r="I51" i="1"/>
  <c r="I50" i="1"/>
  <c r="K50" i="1" s="1"/>
  <c r="I49" i="1"/>
  <c r="K49" i="1" s="1"/>
  <c r="I48" i="1"/>
  <c r="K48" i="1" s="1"/>
  <c r="K47" i="1"/>
  <c r="I47" i="1"/>
  <c r="K46" i="1"/>
  <c r="I46" i="1"/>
  <c r="I45" i="1"/>
  <c r="K45" i="1" s="1"/>
  <c r="I44" i="1"/>
  <c r="K44" i="1" s="1"/>
  <c r="I43" i="1"/>
  <c r="K43" i="1" s="1"/>
  <c r="I42" i="1"/>
  <c r="K42" i="1" s="1"/>
  <c r="K41" i="1"/>
  <c r="I41" i="1"/>
  <c r="I40" i="1"/>
  <c r="K40" i="1" s="1"/>
  <c r="I39" i="1"/>
  <c r="K39" i="1" s="1"/>
  <c r="I38" i="1"/>
  <c r="K38" i="1" s="1"/>
  <c r="K37" i="1"/>
  <c r="I37" i="1"/>
  <c r="K36" i="1"/>
  <c r="I36" i="1"/>
  <c r="K35" i="1"/>
  <c r="I35" i="1"/>
  <c r="I34" i="1"/>
  <c r="K34" i="1" s="1"/>
  <c r="I33" i="1"/>
  <c r="K33" i="1" s="1"/>
  <c r="I32" i="1"/>
  <c r="K32" i="1" s="1"/>
  <c r="K31" i="1"/>
  <c r="I31" i="1"/>
  <c r="I30" i="1"/>
  <c r="K30" i="1" s="1"/>
  <c r="I29" i="1"/>
  <c r="K29" i="1" s="1"/>
  <c r="I28" i="1"/>
  <c r="K28" i="1" s="1"/>
  <c r="K27" i="1"/>
  <c r="I27" i="1"/>
  <c r="K26" i="1"/>
  <c r="I26" i="1"/>
  <c r="K25" i="1"/>
  <c r="I25" i="1"/>
  <c r="I24" i="1"/>
  <c r="K24" i="1" s="1"/>
  <c r="I23" i="1"/>
  <c r="K23" i="1" s="1"/>
  <c r="I22" i="1"/>
  <c r="K22" i="1" s="1"/>
  <c r="K21" i="1"/>
  <c r="I21" i="1"/>
  <c r="I20" i="1"/>
  <c r="K20" i="1" s="1"/>
  <c r="I19" i="1"/>
  <c r="K19" i="1" s="1"/>
  <c r="I18" i="1"/>
  <c r="K18" i="1" s="1"/>
  <c r="K17" i="1"/>
  <c r="I17" i="1"/>
  <c r="K16" i="1"/>
  <c r="I16" i="1"/>
  <c r="K15" i="1"/>
  <c r="I15" i="1"/>
  <c r="I14" i="1"/>
  <c r="K14" i="1" s="1"/>
  <c r="I13" i="1"/>
  <c r="K13" i="1" s="1"/>
  <c r="I12" i="1"/>
  <c r="K12" i="1" s="1"/>
  <c r="K11" i="1"/>
  <c r="I11" i="1"/>
  <c r="I10" i="1"/>
  <c r="K10" i="1" s="1"/>
  <c r="I9" i="1"/>
  <c r="K9" i="1" s="1"/>
  <c r="I8" i="1"/>
  <c r="K8" i="1" s="1"/>
  <c r="K7" i="1"/>
  <c r="I7" i="1"/>
  <c r="K6" i="1"/>
  <c r="I6" i="1"/>
  <c r="K5" i="1"/>
  <c r="I5" i="1"/>
  <c r="I4" i="1"/>
  <c r="K4" i="1" s="1"/>
  <c r="I3" i="1"/>
  <c r="K3" i="1" s="1"/>
  <c r="E51" i="1"/>
  <c r="F51" i="1" s="1"/>
  <c r="D51" i="1"/>
  <c r="D50" i="1"/>
  <c r="E50" i="1" s="1"/>
  <c r="F50" i="1" s="1"/>
  <c r="D49" i="1"/>
  <c r="E49" i="1" s="1"/>
  <c r="F49" i="1" s="1"/>
  <c r="D48" i="1"/>
  <c r="E48" i="1" s="1"/>
  <c r="F48" i="1" s="1"/>
  <c r="D47" i="1"/>
  <c r="E47" i="1" s="1"/>
  <c r="F47" i="1" s="1"/>
  <c r="D46" i="1"/>
  <c r="E46" i="1" s="1"/>
  <c r="F46" i="1" s="1"/>
  <c r="E45" i="1"/>
  <c r="F45" i="1" s="1"/>
  <c r="D45" i="1"/>
  <c r="D44" i="1"/>
  <c r="E44" i="1" s="1"/>
  <c r="F44" i="1" s="1"/>
  <c r="E43" i="1"/>
  <c r="F43" i="1" s="1"/>
  <c r="D43" i="1"/>
  <c r="D42" i="1"/>
  <c r="E42" i="1" s="1"/>
  <c r="F42" i="1" s="1"/>
  <c r="D41" i="1"/>
  <c r="E41" i="1" s="1"/>
  <c r="F41" i="1" s="1"/>
  <c r="D40" i="1"/>
  <c r="E40" i="1" s="1"/>
  <c r="F40" i="1" s="1"/>
  <c r="E39" i="1"/>
  <c r="F39" i="1" s="1"/>
  <c r="D39" i="1"/>
  <c r="D38" i="1"/>
  <c r="E38" i="1" s="1"/>
  <c r="F38" i="1" s="1"/>
  <c r="D37" i="1"/>
  <c r="E37" i="1" s="1"/>
  <c r="F37" i="1" s="1"/>
  <c r="D36" i="1"/>
  <c r="E36" i="1" s="1"/>
  <c r="F36" i="1" s="1"/>
  <c r="E35" i="1"/>
  <c r="F35" i="1" s="1"/>
  <c r="D35" i="1"/>
  <c r="E34" i="1"/>
  <c r="F34" i="1" s="1"/>
  <c r="D34" i="1"/>
  <c r="E33" i="1"/>
  <c r="F33" i="1" s="1"/>
  <c r="D33" i="1"/>
  <c r="D32" i="1"/>
  <c r="E32" i="1" s="1"/>
  <c r="F32" i="1" s="1"/>
  <c r="D31" i="1"/>
  <c r="E31" i="1" s="1"/>
  <c r="F31" i="1" s="1"/>
  <c r="D30" i="1"/>
  <c r="E30" i="1" s="1"/>
  <c r="F30" i="1" s="1"/>
  <c r="D29" i="1"/>
  <c r="E29" i="1" s="1"/>
  <c r="F29" i="1" s="1"/>
  <c r="F28" i="1"/>
  <c r="E28" i="1"/>
  <c r="D28" i="1"/>
  <c r="D27" i="1"/>
  <c r="E27" i="1" s="1"/>
  <c r="F27" i="1" s="1"/>
  <c r="D26" i="1"/>
  <c r="E26" i="1" s="1"/>
  <c r="F26" i="1" s="1"/>
  <c r="E25" i="1"/>
  <c r="F25" i="1" s="1"/>
  <c r="D25" i="1"/>
  <c r="D24" i="1"/>
  <c r="E24" i="1" s="1"/>
  <c r="F24" i="1" s="1"/>
  <c r="E23" i="1"/>
  <c r="F23" i="1" s="1"/>
  <c r="D23" i="1"/>
  <c r="D22" i="1"/>
  <c r="E22" i="1" s="1"/>
  <c r="F22" i="1" s="1"/>
  <c r="D21" i="1"/>
  <c r="E21" i="1" s="1"/>
  <c r="F21" i="1" s="1"/>
  <c r="D20" i="1"/>
  <c r="E20" i="1" s="1"/>
  <c r="F20" i="1" s="1"/>
  <c r="E19" i="1"/>
  <c r="F19" i="1" s="1"/>
  <c r="D19" i="1"/>
  <c r="D18" i="1"/>
  <c r="E18" i="1" s="1"/>
  <c r="F18" i="1" s="1"/>
  <c r="C17" i="1"/>
  <c r="D17" i="1" s="1"/>
  <c r="E17" i="1" s="1"/>
  <c r="F17" i="1" s="1"/>
  <c r="C16" i="1"/>
  <c r="D16" i="1" s="1"/>
  <c r="E16" i="1" s="1"/>
  <c r="F16" i="1" s="1"/>
  <c r="C15" i="1"/>
  <c r="D15" i="1" s="1"/>
  <c r="E15" i="1" s="1"/>
  <c r="F15" i="1" s="1"/>
  <c r="C14" i="1"/>
  <c r="D14" i="1" s="1"/>
  <c r="E14" i="1" s="1"/>
  <c r="F14" i="1" s="1"/>
  <c r="C13" i="1"/>
  <c r="D13" i="1" s="1"/>
  <c r="E13" i="1" s="1"/>
  <c r="F13" i="1" s="1"/>
  <c r="C12" i="1"/>
  <c r="D12" i="1" s="1"/>
  <c r="E12" i="1" s="1"/>
  <c r="F12" i="1" s="1"/>
  <c r="C11" i="1"/>
  <c r="D11" i="1" s="1"/>
  <c r="E11" i="1" s="1"/>
  <c r="F11" i="1" s="1"/>
  <c r="C10" i="1"/>
  <c r="D10" i="1" s="1"/>
  <c r="E10" i="1" s="1"/>
  <c r="F10" i="1" s="1"/>
  <c r="C9" i="1"/>
  <c r="D9" i="1" s="1"/>
  <c r="E9" i="1" s="1"/>
  <c r="F9" i="1" s="1"/>
  <c r="C8" i="1"/>
  <c r="D8" i="1" s="1"/>
  <c r="E8" i="1" s="1"/>
  <c r="F8" i="1" s="1"/>
  <c r="C7" i="1"/>
  <c r="D7" i="1" s="1"/>
  <c r="E7" i="1" s="1"/>
  <c r="F7" i="1" s="1"/>
  <c r="C6" i="1"/>
  <c r="D6" i="1" s="1"/>
  <c r="E6" i="1" s="1"/>
  <c r="F6" i="1" s="1"/>
  <c r="C5" i="1"/>
  <c r="D5" i="1" s="1"/>
  <c r="E5" i="1" s="1"/>
  <c r="F5" i="1" s="1"/>
  <c r="C4" i="1"/>
  <c r="D4" i="1" s="1"/>
  <c r="E4" i="1" s="1"/>
  <c r="F4" i="1" s="1"/>
  <c r="C3" i="1"/>
  <c r="D3" i="1" s="1"/>
  <c r="E3" i="1" s="1"/>
  <c r="F3" i="1" s="1"/>
</calcChain>
</file>

<file path=xl/sharedStrings.xml><?xml version="1.0" encoding="utf-8"?>
<sst xmlns="http://schemas.openxmlformats.org/spreadsheetml/2006/main" count="70" uniqueCount="67">
  <si>
    <t>TSSA General Stream</t>
  </si>
  <si>
    <t>FFPPOOA 1 December 2023</t>
  </si>
  <si>
    <t>FFPPOOA 1 December 2024</t>
  </si>
  <si>
    <t>Comparison</t>
  </si>
  <si>
    <t>Current</t>
  </si>
  <si>
    <t>$500 to base</t>
  </si>
  <si>
    <t>$1,000 to base</t>
  </si>
  <si>
    <t>Wage rise 3.5%</t>
  </si>
  <si>
    <t>% Increase to base</t>
  </si>
  <si>
    <t>One-Off (from rego)</t>
  </si>
  <si>
    <t>Wage rise 3%</t>
  </si>
  <si>
    <t>One-Off</t>
  </si>
  <si>
    <t>% Increase to Base</t>
  </si>
  <si>
    <t>Increase over 3 years - $</t>
  </si>
  <si>
    <t>Increase over 3 years - %</t>
  </si>
  <si>
    <t>Original Offer</t>
  </si>
  <si>
    <t>Dollar Diff</t>
  </si>
  <si>
    <t>B1-R1-1</t>
  </si>
  <si>
    <t>B1-R1-3</t>
  </si>
  <si>
    <t>B1-R2-2</t>
  </si>
  <si>
    <t>B1-R2-4</t>
  </si>
  <si>
    <t>B1-R2-5</t>
  </si>
  <si>
    <t>B2-R1-2</t>
  </si>
  <si>
    <t>B2-R1-3</t>
  </si>
  <si>
    <t>B2-R1-4</t>
  </si>
  <si>
    <t>B2-R1-5</t>
  </si>
  <si>
    <t>B2-R1-6</t>
  </si>
  <si>
    <t>B3-R1-2</t>
  </si>
  <si>
    <t>B3-R1-3</t>
  </si>
  <si>
    <t>B3-R1-4</t>
  </si>
  <si>
    <t>B3-R1-5</t>
  </si>
  <si>
    <t>B3-R1-6</t>
  </si>
  <si>
    <t>B4-R1-2</t>
  </si>
  <si>
    <t>B4-R1-3</t>
  </si>
  <si>
    <t>B4-R1-4</t>
  </si>
  <si>
    <t>B4-R2-2</t>
  </si>
  <si>
    <t>B4-R2-3</t>
  </si>
  <si>
    <t>B4-R2-4</t>
  </si>
  <si>
    <t>B4-R2-5</t>
  </si>
  <si>
    <t>B5-R1-2</t>
  </si>
  <si>
    <t>B5-R1-3</t>
  </si>
  <si>
    <t>B5-R2-1</t>
  </si>
  <si>
    <t>B5-R2-2</t>
  </si>
  <si>
    <t>B6-R1-2</t>
  </si>
  <si>
    <t>B6-R1-3</t>
  </si>
  <si>
    <t>B6-R1-4</t>
  </si>
  <si>
    <t>B6-R2-2</t>
  </si>
  <si>
    <t>B6-R2-3</t>
  </si>
  <si>
    <t>B6-R2-4</t>
  </si>
  <si>
    <t>B6-R2-5</t>
  </si>
  <si>
    <t>B7-R1-2</t>
  </si>
  <si>
    <t>B7-R1-3</t>
  </si>
  <si>
    <t>B7-R2-2</t>
  </si>
  <si>
    <t>B7-R2-3</t>
  </si>
  <si>
    <t>B8-R1-2</t>
  </si>
  <si>
    <t>B8-R1-3</t>
  </si>
  <si>
    <t>B8-R2-2</t>
  </si>
  <si>
    <t>B8-R2-3</t>
  </si>
  <si>
    <t>B9-R1-2</t>
  </si>
  <si>
    <t>B9-R1-3</t>
  </si>
  <si>
    <t>B9-R1-4</t>
  </si>
  <si>
    <t>B9-R1-5</t>
  </si>
  <si>
    <t>B10-R1-2</t>
  </si>
  <si>
    <t>B10-R1-3</t>
  </si>
  <si>
    <t>B10-R1-4</t>
  </si>
  <si>
    <t>B10-R1-5</t>
  </si>
  <si>
    <t>FFPPOOA 1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</si>
</sst>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17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 applyAlignment="1">
      <alignment horizontal="center" wrapText="1"/>
    </xf>
    <xf numFmtId="165" fontId="0" fillId="3" borderId="1" xfId="2" applyNumberFormat="1" applyFont="1" applyFill="1" applyBorder="1" applyAlignment="1">
      <alignment horizontal="center" wrapText="1"/>
    </xf>
    <xf numFmtId="164" fontId="0" fillId="0" borderId="0" xfId="1" applyNumberFormat="1" applyFont="1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9" fontId="0" fillId="3" borderId="1" xfId="2" applyFont="1" applyFill="1" applyBorder="1" applyAlignment="1">
      <alignment horizontal="center"/>
    </xf>
    <xf numFmtId="9" fontId="0" fillId="3" borderId="3" xfId="2" applyFont="1" applyFill="1" applyBorder="1" applyAlignment="1">
      <alignment horizontal="center"/>
    </xf>
    <xf numFmtId="164" fontId="0" fillId="3" borderId="2" xfId="0" applyNumberFormat="1" applyFill="1" applyBorder="1"/>
    <xf numFmtId="165" fontId="0" fillId="3" borderId="1" xfId="2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64" fontId="0" fillId="4" borderId="1" xfId="1" applyNumberFormat="1" applyFont="1" applyFill="1" applyBorder="1" applyAlignment="1">
      <alignment horizontal="center" wrapText="1"/>
    </xf>
    <xf numFmtId="165" fontId="0" fillId="4" borderId="1" xfId="2" applyNumberFormat="1" applyFont="1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9" fontId="0" fillId="4" borderId="3" xfId="2" applyFont="1" applyFill="1" applyBorder="1" applyAlignment="1">
      <alignment horizontal="center"/>
    </xf>
    <xf numFmtId="164" fontId="0" fillId="4" borderId="2" xfId="0" applyNumberFormat="1" applyFill="1" applyBorder="1"/>
    <xf numFmtId="165" fontId="0" fillId="4" borderId="1" xfId="2" applyNumberFormat="1" applyFont="1" applyFill="1" applyBorder="1" applyAlignment="1">
      <alignment horizontal="center"/>
    </xf>
    <xf numFmtId="44" fontId="0" fillId="4" borderId="1" xfId="1" applyFont="1" applyFill="1" applyBorder="1" applyAlignment="1">
      <alignment horizontal="center" wrapText="1"/>
    </xf>
    <xf numFmtId="44" fontId="0" fillId="0" borderId="0" xfId="1" applyFont="1" applyFill="1" applyBorder="1" applyAlignment="1">
      <alignment horizontal="center" wrapText="1"/>
    </xf>
    <xf numFmtId="44" fontId="0" fillId="4" borderId="1" xfId="1" applyFont="1" applyFill="1" applyBorder="1" applyAlignment="1">
      <alignment horizontal="center"/>
    </xf>
    <xf numFmtId="6" fontId="0" fillId="4" borderId="1" xfId="0" applyNumberFormat="1" applyFill="1" applyBorder="1" applyAlignment="1">
      <alignment horizontal="center"/>
    </xf>
    <xf numFmtId="44" fontId="0" fillId="3" borderId="1" xfId="1" applyFont="1" applyFill="1" applyBorder="1" applyAlignment="1">
      <alignment horizontal="center" wrapText="1"/>
    </xf>
    <xf numFmtId="44" fontId="0" fillId="3" borderId="1" xfId="1" applyFont="1" applyFill="1" applyBorder="1" applyAlignment="1">
      <alignment horizontal="center"/>
    </xf>
    <xf numFmtId="6" fontId="0" fillId="3" borderId="1" xfId="0" applyNumberFormat="1" applyFill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FD824-5655-488D-AA4B-C1CAB58E8A26}">
  <dimension ref="A1:T51"/>
  <sheetViews>
    <sheetView tabSelected="1" workbookViewId="0">
      <selection activeCell="C1" sqref="C1:F1"/>
    </sheetView>
  </sheetViews>
  <sheetFormatPr defaultRowHeight="14.25" x14ac:dyDescent="0.45"/>
  <cols>
    <col min="1" max="1" width="12.86328125" bestFit="1" customWidth="1"/>
    <col min="2" max="7" width="10.59765625" style="8" customWidth="1"/>
    <col min="8" max="8" width="1.73046875" style="8" customWidth="1"/>
    <col min="9" max="11" width="10.59765625" style="8" customWidth="1"/>
    <col min="12" max="12" width="1.73046875" style="8" customWidth="1"/>
    <col min="13" max="15" width="10.59765625" style="8" customWidth="1"/>
    <col min="16" max="16" width="1.86328125" customWidth="1"/>
    <col min="17" max="17" width="10.59765625" customWidth="1"/>
    <col min="18" max="20" width="10.59765625" style="8" customWidth="1"/>
  </cols>
  <sheetData>
    <row r="1" spans="1:20" x14ac:dyDescent="0.45">
      <c r="A1" s="37" t="s">
        <v>0</v>
      </c>
      <c r="B1" s="1"/>
      <c r="C1" s="38" t="s">
        <v>66</v>
      </c>
      <c r="D1" s="38"/>
      <c r="E1" s="38"/>
      <c r="F1" s="38"/>
      <c r="G1" s="2"/>
      <c r="H1" s="3"/>
      <c r="I1" s="38" t="s">
        <v>1</v>
      </c>
      <c r="J1" s="39"/>
      <c r="K1" s="39"/>
      <c r="L1" s="3"/>
      <c r="M1" s="38" t="s">
        <v>2</v>
      </c>
      <c r="N1" s="39"/>
      <c r="O1" s="39"/>
      <c r="P1" s="36"/>
      <c r="Q1" s="39" t="s">
        <v>3</v>
      </c>
      <c r="R1" s="39"/>
      <c r="S1" s="39"/>
      <c r="T1" s="4"/>
    </row>
    <row r="2" spans="1:20" ht="42.75" x14ac:dyDescent="0.45">
      <c r="A2" s="37"/>
      <c r="B2" s="5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7"/>
      <c r="I2" s="6" t="s">
        <v>10</v>
      </c>
      <c r="J2" s="6" t="s">
        <v>11</v>
      </c>
      <c r="K2" s="6" t="s">
        <v>12</v>
      </c>
      <c r="M2" s="6" t="s">
        <v>10</v>
      </c>
      <c r="N2" s="6" t="s">
        <v>11</v>
      </c>
      <c r="O2" s="9" t="s">
        <v>12</v>
      </c>
      <c r="Q2" s="5" t="s">
        <v>13</v>
      </c>
      <c r="R2" s="6" t="s">
        <v>14</v>
      </c>
      <c r="S2" s="6" t="s">
        <v>15</v>
      </c>
      <c r="T2" s="6" t="s">
        <v>16</v>
      </c>
    </row>
    <row r="3" spans="1:20" x14ac:dyDescent="0.45">
      <c r="A3" s="10" t="s">
        <v>17</v>
      </c>
      <c r="B3" s="11">
        <v>46947.296172645001</v>
      </c>
      <c r="C3" s="11">
        <f>B3+500</f>
        <v>47447.296172645001</v>
      </c>
      <c r="D3" s="11">
        <f>C3+1000</f>
        <v>48447.296172645001</v>
      </c>
      <c r="E3" s="11">
        <f>D3*1.035</f>
        <v>50142.951538687572</v>
      </c>
      <c r="F3" s="12">
        <f>(E3-B3)/B3</f>
        <v>6.8068997078996815E-2</v>
      </c>
      <c r="G3" s="11">
        <v>1000</v>
      </c>
      <c r="H3" s="13"/>
      <c r="I3" s="14">
        <f>E3*1.03</f>
        <v>51647.240084848199</v>
      </c>
      <c r="J3" s="15">
        <v>500</v>
      </c>
      <c r="K3" s="16">
        <f>(I3-E3)/E3</f>
        <v>3.0000000000000006E-2</v>
      </c>
      <c r="M3" s="14">
        <f>I3*1.03</f>
        <v>53196.657287393646</v>
      </c>
      <c r="N3" s="15">
        <v>500</v>
      </c>
      <c r="O3" s="17">
        <f>(M3-I3)/I3</f>
        <v>3.0000000000000006E-2</v>
      </c>
      <c r="Q3" s="18">
        <f>M3-B3</f>
        <v>6249.3611147486445</v>
      </c>
      <c r="R3" s="19">
        <f t="shared" ref="R3:R51" si="0">(M3-B3)/B3</f>
        <v>0.13311439900110772</v>
      </c>
      <c r="S3" s="19">
        <v>8.2143749999999793E-2</v>
      </c>
      <c r="T3" s="15">
        <v>2392.9341547669464</v>
      </c>
    </row>
    <row r="4" spans="1:20" x14ac:dyDescent="0.45">
      <c r="A4" s="10" t="s">
        <v>18</v>
      </c>
      <c r="B4" s="11">
        <v>50203.508364404996</v>
      </c>
      <c r="C4" s="11">
        <f t="shared" ref="C4:C17" si="1">B4+500</f>
        <v>50703.508364404996</v>
      </c>
      <c r="D4" s="11">
        <f t="shared" ref="D4:D17" si="2">C4+1000</f>
        <v>51703.508364404996</v>
      </c>
      <c r="E4" s="11">
        <f t="shared" ref="E4:E51" si="3">D4*1.035</f>
        <v>53513.131157159165</v>
      </c>
      <c r="F4" s="12">
        <f t="shared" ref="F4:F51" si="4">(E4-B4)/B4</f>
        <v>6.5924133602996149E-2</v>
      </c>
      <c r="G4" s="11">
        <v>1000</v>
      </c>
      <c r="H4" s="13"/>
      <c r="I4" s="14">
        <f t="shared" ref="I4:I51" si="5">E4*1.03</f>
        <v>55118.52509187394</v>
      </c>
      <c r="J4" s="15">
        <v>500</v>
      </c>
      <c r="K4" s="16">
        <f t="shared" ref="K4:K51" si="6">(I4-E4)/E4</f>
        <v>3.0000000000000006E-2</v>
      </c>
      <c r="M4" s="14">
        <f t="shared" ref="M4:M51" si="7">I4*1.03</f>
        <v>56772.08084463016</v>
      </c>
      <c r="N4" s="15">
        <v>500</v>
      </c>
      <c r="O4" s="17">
        <f t="shared" ref="O4:O51" si="8">(M4-I4)/I4</f>
        <v>3.0000000000000027E-2</v>
      </c>
      <c r="Q4" s="18">
        <f t="shared" ref="Q4:Q51" si="9">M4-B4</f>
        <v>6568.5724802251643</v>
      </c>
      <c r="R4" s="19">
        <f t="shared" si="0"/>
        <v>0.13083891333941863</v>
      </c>
      <c r="S4" s="19">
        <v>8.2143749999999849E-2</v>
      </c>
      <c r="T4" s="15">
        <v>2444.6680400165787</v>
      </c>
    </row>
    <row r="5" spans="1:20" x14ac:dyDescent="0.45">
      <c r="A5" s="10" t="s">
        <v>19</v>
      </c>
      <c r="B5" s="11">
        <v>53453.6426754407</v>
      </c>
      <c r="C5" s="11">
        <f t="shared" si="1"/>
        <v>53953.6426754407</v>
      </c>
      <c r="D5" s="11">
        <f t="shared" si="2"/>
        <v>54953.6426754407</v>
      </c>
      <c r="E5" s="11">
        <f t="shared" si="3"/>
        <v>56877.020169081123</v>
      </c>
      <c r="F5" s="12">
        <f t="shared" si="4"/>
        <v>6.4043857860659789E-2</v>
      </c>
      <c r="G5" s="11">
        <v>1000</v>
      </c>
      <c r="H5" s="13"/>
      <c r="I5" s="14">
        <f t="shared" si="5"/>
        <v>58583.330774153561</v>
      </c>
      <c r="J5" s="15">
        <v>500</v>
      </c>
      <c r="K5" s="16">
        <f t="shared" si="6"/>
        <v>3.0000000000000079E-2</v>
      </c>
      <c r="M5" s="14">
        <f t="shared" si="7"/>
        <v>60340.830697378173</v>
      </c>
      <c r="N5" s="15">
        <v>500</v>
      </c>
      <c r="O5" s="17">
        <f t="shared" si="8"/>
        <v>3.0000000000000086E-2</v>
      </c>
      <c r="Q5" s="18">
        <f t="shared" si="9"/>
        <v>6887.1880219374725</v>
      </c>
      <c r="R5" s="19">
        <f t="shared" si="0"/>
        <v>0.12884412880437415</v>
      </c>
      <c r="S5" s="19">
        <v>8.2143749999999807E-2</v>
      </c>
      <c r="T5" s="15">
        <v>2496.3053614167511</v>
      </c>
    </row>
    <row r="6" spans="1:20" x14ac:dyDescent="0.45">
      <c r="A6" s="10" t="s">
        <v>20</v>
      </c>
      <c r="B6" s="11">
        <v>56510.266594120018</v>
      </c>
      <c r="C6" s="11">
        <f t="shared" si="1"/>
        <v>57010.266594120018</v>
      </c>
      <c r="D6" s="11">
        <f t="shared" si="2"/>
        <v>58010.266594120018</v>
      </c>
      <c r="E6" s="11">
        <f t="shared" si="3"/>
        <v>60040.625924914217</v>
      </c>
      <c r="F6" s="12">
        <f t="shared" si="4"/>
        <v>6.2472884018592446E-2</v>
      </c>
      <c r="G6" s="11">
        <v>1000</v>
      </c>
      <c r="H6" s="13"/>
      <c r="I6" s="14">
        <f t="shared" si="5"/>
        <v>61841.844702661641</v>
      </c>
      <c r="J6" s="15">
        <v>500</v>
      </c>
      <c r="K6" s="16">
        <f t="shared" si="6"/>
        <v>2.9999999999999968E-2</v>
      </c>
      <c r="M6" s="14">
        <f t="shared" si="7"/>
        <v>63697.100043741491</v>
      </c>
      <c r="N6" s="15">
        <v>500</v>
      </c>
      <c r="O6" s="17">
        <f t="shared" si="8"/>
        <v>3.0000000000000013E-2</v>
      </c>
      <c r="Q6" s="18">
        <f t="shared" si="9"/>
        <v>7186.8334496214738</v>
      </c>
      <c r="R6" s="19">
        <f t="shared" si="0"/>
        <v>0.12717748265532472</v>
      </c>
      <c r="S6" s="19">
        <v>8.2143749999999835E-2</v>
      </c>
      <c r="T6" s="15">
        <v>2544.8682380807368</v>
      </c>
    </row>
    <row r="7" spans="1:20" x14ac:dyDescent="0.45">
      <c r="A7" s="10" t="s">
        <v>21</v>
      </c>
      <c r="B7" s="11">
        <v>57317.18022545</v>
      </c>
      <c r="C7" s="11">
        <f t="shared" si="1"/>
        <v>57817.18022545</v>
      </c>
      <c r="D7" s="11">
        <f t="shared" si="2"/>
        <v>58817.18022545</v>
      </c>
      <c r="E7" s="11">
        <f t="shared" si="3"/>
        <v>60875.781533340742</v>
      </c>
      <c r="F7" s="12">
        <f t="shared" si="4"/>
        <v>6.2086119622309158E-2</v>
      </c>
      <c r="G7" s="11">
        <v>1000</v>
      </c>
      <c r="H7" s="13"/>
      <c r="I7" s="14">
        <f t="shared" si="5"/>
        <v>62702.054979340966</v>
      </c>
      <c r="J7" s="15">
        <v>500</v>
      </c>
      <c r="K7" s="16">
        <f t="shared" si="6"/>
        <v>3.0000000000000041E-2</v>
      </c>
      <c r="M7" s="14">
        <f t="shared" si="7"/>
        <v>64583.116628721196</v>
      </c>
      <c r="N7" s="15">
        <v>500</v>
      </c>
      <c r="O7" s="17">
        <f t="shared" si="8"/>
        <v>3.0000000000000016E-2</v>
      </c>
      <c r="Q7" s="18">
        <f t="shared" si="9"/>
        <v>7265.9364032711965</v>
      </c>
      <c r="R7" s="19">
        <f t="shared" si="0"/>
        <v>0.12676716430730786</v>
      </c>
      <c r="S7" s="19">
        <v>8.2143749999999877E-2</v>
      </c>
      <c r="T7" s="15">
        <v>2557.6882801268948</v>
      </c>
    </row>
    <row r="8" spans="1:20" x14ac:dyDescent="0.45">
      <c r="A8" s="20" t="s">
        <v>22</v>
      </c>
      <c r="B8" s="21">
        <v>59304.8628526256</v>
      </c>
      <c r="C8" s="21">
        <f t="shared" si="1"/>
        <v>59804.8628526256</v>
      </c>
      <c r="D8" s="21">
        <f t="shared" si="2"/>
        <v>60804.8628526256</v>
      </c>
      <c r="E8" s="21">
        <f t="shared" si="3"/>
        <v>62933.033052467494</v>
      </c>
      <c r="F8" s="22">
        <f t="shared" si="4"/>
        <v>6.1178291717122892E-2</v>
      </c>
      <c r="G8" s="21">
        <v>1000</v>
      </c>
      <c r="H8" s="13"/>
      <c r="I8" s="23">
        <f t="shared" si="5"/>
        <v>64821.024044041522</v>
      </c>
      <c r="J8" s="24">
        <v>500</v>
      </c>
      <c r="K8" s="25">
        <f t="shared" si="6"/>
        <v>3.0000000000000054E-2</v>
      </c>
      <c r="M8" s="23">
        <f t="shared" si="7"/>
        <v>66765.654765362764</v>
      </c>
      <c r="N8" s="24">
        <v>500</v>
      </c>
      <c r="O8" s="26">
        <f t="shared" si="8"/>
        <v>2.9999999999999947E-2</v>
      </c>
      <c r="Q8" s="27">
        <f t="shared" si="9"/>
        <v>7460.7919127371642</v>
      </c>
      <c r="R8" s="28">
        <f t="shared" si="0"/>
        <v>0.12580404968269568</v>
      </c>
      <c r="S8" s="28">
        <v>8.2143749999999821E-2</v>
      </c>
      <c r="T8" s="24">
        <v>2589.2680847868105</v>
      </c>
    </row>
    <row r="9" spans="1:20" x14ac:dyDescent="0.45">
      <c r="A9" s="20" t="s">
        <v>23</v>
      </c>
      <c r="B9" s="21">
        <v>60394.167177695992</v>
      </c>
      <c r="C9" s="21">
        <f t="shared" si="1"/>
        <v>60894.167177695992</v>
      </c>
      <c r="D9" s="21">
        <f t="shared" si="2"/>
        <v>61894.167177695992</v>
      </c>
      <c r="E9" s="21">
        <f t="shared" si="3"/>
        <v>64060.46302891535</v>
      </c>
      <c r="F9" s="22">
        <f t="shared" si="4"/>
        <v>6.0706124822155809E-2</v>
      </c>
      <c r="G9" s="21">
        <v>1000</v>
      </c>
      <c r="H9" s="13"/>
      <c r="I9" s="23">
        <f t="shared" si="5"/>
        <v>65982.276919782817</v>
      </c>
      <c r="J9" s="24">
        <v>500</v>
      </c>
      <c r="K9" s="25">
        <f t="shared" si="6"/>
        <v>3.0000000000000093E-2</v>
      </c>
      <c r="M9" s="23">
        <f t="shared" si="7"/>
        <v>67961.745227376305</v>
      </c>
      <c r="N9" s="24">
        <v>500</v>
      </c>
      <c r="O9" s="26">
        <f t="shared" si="8"/>
        <v>3.0000000000000054E-2</v>
      </c>
      <c r="Q9" s="27">
        <f t="shared" si="9"/>
        <v>7567.5780496803127</v>
      </c>
      <c r="R9" s="28">
        <f t="shared" si="0"/>
        <v>0.12530312782382524</v>
      </c>
      <c r="S9" s="28">
        <v>8.2143749999999779E-2</v>
      </c>
      <c r="T9" s="24">
        <v>2606.5746795774612</v>
      </c>
    </row>
    <row r="10" spans="1:20" x14ac:dyDescent="0.45">
      <c r="A10" s="20" t="s">
        <v>24</v>
      </c>
      <c r="B10" s="21">
        <v>61534.838839208722</v>
      </c>
      <c r="C10" s="21">
        <f t="shared" si="1"/>
        <v>62034.838839208722</v>
      </c>
      <c r="D10" s="21">
        <f t="shared" si="2"/>
        <v>63034.838839208722</v>
      </c>
      <c r="E10" s="21">
        <f t="shared" si="3"/>
        <v>65241.05819858102</v>
      </c>
      <c r="F10" s="22">
        <f t="shared" si="4"/>
        <v>6.0229610238464987E-2</v>
      </c>
      <c r="G10" s="21">
        <v>1000</v>
      </c>
      <c r="H10" s="13"/>
      <c r="I10" s="23">
        <f t="shared" si="5"/>
        <v>67198.289944538454</v>
      </c>
      <c r="J10" s="24">
        <v>500</v>
      </c>
      <c r="K10" s="25">
        <f t="shared" si="6"/>
        <v>3.0000000000000041E-2</v>
      </c>
      <c r="M10" s="23">
        <f t="shared" si="7"/>
        <v>69214.23864287461</v>
      </c>
      <c r="N10" s="24">
        <v>500</v>
      </c>
      <c r="O10" s="26">
        <f t="shared" si="8"/>
        <v>3.0000000000000044E-2</v>
      </c>
      <c r="Q10" s="27">
        <f t="shared" si="9"/>
        <v>7679.3998036658886</v>
      </c>
      <c r="R10" s="28">
        <f t="shared" si="0"/>
        <v>0.1247975935019876</v>
      </c>
      <c r="S10" s="28">
        <v>8.2143749999999807E-2</v>
      </c>
      <c r="T10" s="24">
        <v>2624.6973857676494</v>
      </c>
    </row>
    <row r="11" spans="1:20" x14ac:dyDescent="0.45">
      <c r="A11" s="20" t="s">
        <v>25</v>
      </c>
      <c r="B11" s="21">
        <v>63031.356647313907</v>
      </c>
      <c r="C11" s="21">
        <f t="shared" si="1"/>
        <v>63531.356647313907</v>
      </c>
      <c r="D11" s="21">
        <f t="shared" si="2"/>
        <v>64531.356647313907</v>
      </c>
      <c r="E11" s="21">
        <f t="shared" si="3"/>
        <v>66789.95412996989</v>
      </c>
      <c r="F11" s="22">
        <f t="shared" si="4"/>
        <v>5.9630597889346819E-2</v>
      </c>
      <c r="G11" s="21">
        <v>1000</v>
      </c>
      <c r="H11" s="13"/>
      <c r="I11" s="23">
        <f t="shared" si="5"/>
        <v>68793.652753868984</v>
      </c>
      <c r="J11" s="24">
        <v>500</v>
      </c>
      <c r="K11" s="25">
        <f t="shared" si="6"/>
        <v>2.9999999999999957E-2</v>
      </c>
      <c r="M11" s="23">
        <f t="shared" si="7"/>
        <v>70857.462336485056</v>
      </c>
      <c r="N11" s="24">
        <v>500</v>
      </c>
      <c r="O11" s="26">
        <f t="shared" si="8"/>
        <v>3.000000000000003E-2</v>
      </c>
      <c r="Q11" s="27">
        <f t="shared" si="9"/>
        <v>7826.1056891711487</v>
      </c>
      <c r="R11" s="28">
        <f t="shared" si="0"/>
        <v>0.12416210130080803</v>
      </c>
      <c r="S11" s="28">
        <v>8.2143749999999988E-2</v>
      </c>
      <c r="T11" s="24">
        <v>2648.4736865733576</v>
      </c>
    </row>
    <row r="12" spans="1:20" x14ac:dyDescent="0.45">
      <c r="A12" s="20" t="s">
        <v>26</v>
      </c>
      <c r="B12" s="21">
        <v>63941.327182645269</v>
      </c>
      <c r="C12" s="21">
        <f t="shared" si="1"/>
        <v>64441.327182645269</v>
      </c>
      <c r="D12" s="21">
        <f t="shared" si="2"/>
        <v>65441.327182645269</v>
      </c>
      <c r="E12" s="21">
        <f t="shared" si="3"/>
        <v>67731.773634037847</v>
      </c>
      <c r="F12" s="22">
        <f t="shared" si="4"/>
        <v>5.9280071565692607E-2</v>
      </c>
      <c r="G12" s="21">
        <v>1000</v>
      </c>
      <c r="H12" s="13"/>
      <c r="I12" s="23">
        <f t="shared" si="5"/>
        <v>69763.72684305899</v>
      </c>
      <c r="J12" s="24">
        <v>500</v>
      </c>
      <c r="K12" s="25">
        <f t="shared" si="6"/>
        <v>3.0000000000000117E-2</v>
      </c>
      <c r="M12" s="23">
        <f t="shared" si="7"/>
        <v>71856.638648350767</v>
      </c>
      <c r="N12" s="24">
        <v>500</v>
      </c>
      <c r="O12" s="26">
        <f t="shared" si="8"/>
        <v>3.00000000000001E-2</v>
      </c>
      <c r="Q12" s="27">
        <f t="shared" si="9"/>
        <v>7915.3114657054975</v>
      </c>
      <c r="R12" s="28">
        <f t="shared" si="0"/>
        <v>0.12379022792404352</v>
      </c>
      <c r="S12" s="28">
        <v>8.2143749999999932E-2</v>
      </c>
      <c r="T12" s="24">
        <v>2662.9310709460842</v>
      </c>
    </row>
    <row r="13" spans="1:20" x14ac:dyDescent="0.45">
      <c r="A13" s="10" t="s">
        <v>27</v>
      </c>
      <c r="B13" s="11">
        <v>66606.683066892845</v>
      </c>
      <c r="C13" s="11">
        <f t="shared" si="1"/>
        <v>67106.683066892845</v>
      </c>
      <c r="D13" s="11">
        <f t="shared" si="2"/>
        <v>68106.683066892845</v>
      </c>
      <c r="E13" s="11">
        <f t="shared" si="3"/>
        <v>70490.416974234089</v>
      </c>
      <c r="F13" s="12">
        <f t="shared" si="4"/>
        <v>5.8308471890738421E-2</v>
      </c>
      <c r="G13" s="11">
        <v>1000</v>
      </c>
      <c r="H13" s="13"/>
      <c r="I13" s="14">
        <f t="shared" si="5"/>
        <v>72605.129483461118</v>
      </c>
      <c r="J13" s="15">
        <v>500</v>
      </c>
      <c r="K13" s="16">
        <f t="shared" si="6"/>
        <v>3.0000000000000089E-2</v>
      </c>
      <c r="M13" s="14">
        <f t="shared" si="7"/>
        <v>74783.283367964948</v>
      </c>
      <c r="N13" s="15">
        <v>500</v>
      </c>
      <c r="O13" s="17">
        <f t="shared" si="8"/>
        <v>2.9999999999999957E-2</v>
      </c>
      <c r="Q13" s="18">
        <f t="shared" si="9"/>
        <v>8176.6003010721033</v>
      </c>
      <c r="R13" s="19">
        <f t="shared" si="0"/>
        <v>0.12275945782888444</v>
      </c>
      <c r="S13" s="19">
        <v>8.2143749999999946E-2</v>
      </c>
      <c r="T13" s="15">
        <v>2705.277578896028</v>
      </c>
    </row>
    <row r="14" spans="1:20" x14ac:dyDescent="0.45">
      <c r="A14" s="10" t="s">
        <v>28</v>
      </c>
      <c r="B14" s="11">
        <v>67938.082462750492</v>
      </c>
      <c r="C14" s="11">
        <f t="shared" si="1"/>
        <v>68438.082462750492</v>
      </c>
      <c r="D14" s="11">
        <f t="shared" si="2"/>
        <v>69438.082462750492</v>
      </c>
      <c r="E14" s="11">
        <f t="shared" si="3"/>
        <v>71868.415348946757</v>
      </c>
      <c r="F14" s="12">
        <f t="shared" si="4"/>
        <v>5.7851690005398852E-2</v>
      </c>
      <c r="G14" s="11">
        <v>1000</v>
      </c>
      <c r="H14" s="13"/>
      <c r="I14" s="14">
        <f t="shared" si="5"/>
        <v>74024.46780941516</v>
      </c>
      <c r="J14" s="15">
        <v>500</v>
      </c>
      <c r="K14" s="16">
        <f t="shared" si="6"/>
        <v>3.0000000000000009E-2</v>
      </c>
      <c r="M14" s="14">
        <f t="shared" si="7"/>
        <v>76245.201843697621</v>
      </c>
      <c r="N14" s="15">
        <v>500</v>
      </c>
      <c r="O14" s="17">
        <f t="shared" si="8"/>
        <v>3.0000000000000082E-2</v>
      </c>
      <c r="Q14" s="18">
        <f t="shared" si="9"/>
        <v>8307.1193809471297</v>
      </c>
      <c r="R14" s="19">
        <f t="shared" si="0"/>
        <v>0.12227485792672774</v>
      </c>
      <c r="S14" s="19">
        <v>8.2143749999999682E-2</v>
      </c>
      <c r="T14" s="15">
        <v>2726.4305196475907</v>
      </c>
    </row>
    <row r="15" spans="1:20" x14ac:dyDescent="0.45">
      <c r="A15" s="10" t="s">
        <v>29</v>
      </c>
      <c r="B15" s="11">
        <v>69249.551934687333</v>
      </c>
      <c r="C15" s="11">
        <f t="shared" si="1"/>
        <v>69749.551934687333</v>
      </c>
      <c r="D15" s="11">
        <f t="shared" si="2"/>
        <v>70749.551934687333</v>
      </c>
      <c r="E15" s="11">
        <f t="shared" si="3"/>
        <v>73225.786252401391</v>
      </c>
      <c r="F15" s="12">
        <f t="shared" si="4"/>
        <v>5.7418917619340558E-2</v>
      </c>
      <c r="G15" s="11">
        <v>1000</v>
      </c>
      <c r="H15" s="13"/>
      <c r="I15" s="14">
        <f t="shared" si="5"/>
        <v>75422.55983997343</v>
      </c>
      <c r="J15" s="15">
        <v>500</v>
      </c>
      <c r="K15" s="16">
        <f t="shared" si="6"/>
        <v>2.9999999999999964E-2</v>
      </c>
      <c r="M15" s="14">
        <f t="shared" si="7"/>
        <v>77685.236635172638</v>
      </c>
      <c r="N15" s="15">
        <v>500</v>
      </c>
      <c r="O15" s="17">
        <f t="shared" si="8"/>
        <v>3.0000000000000065E-2</v>
      </c>
      <c r="Q15" s="18">
        <f t="shared" si="9"/>
        <v>8435.6847004853043</v>
      </c>
      <c r="R15" s="19">
        <f t="shared" si="0"/>
        <v>0.12181572970235843</v>
      </c>
      <c r="S15" s="19">
        <v>8.2143749999999821E-2</v>
      </c>
      <c r="T15" s="15">
        <v>2747.2668187503441</v>
      </c>
    </row>
    <row r="16" spans="1:20" x14ac:dyDescent="0.45">
      <c r="A16" s="10" t="s">
        <v>30</v>
      </c>
      <c r="B16" s="11">
        <v>71048.622003826487</v>
      </c>
      <c r="C16" s="11">
        <f t="shared" si="1"/>
        <v>71548.622003826487</v>
      </c>
      <c r="D16" s="11">
        <f t="shared" si="2"/>
        <v>72548.622003826487</v>
      </c>
      <c r="E16" s="11">
        <f t="shared" si="3"/>
        <v>75087.823773960408</v>
      </c>
      <c r="F16" s="12">
        <f t="shared" si="4"/>
        <v>5.6851233088185446E-2</v>
      </c>
      <c r="G16" s="11">
        <v>1000</v>
      </c>
      <c r="H16" s="13"/>
      <c r="I16" s="14">
        <f t="shared" si="5"/>
        <v>77340.458487179218</v>
      </c>
      <c r="J16" s="15">
        <v>500</v>
      </c>
      <c r="K16" s="16">
        <f t="shared" si="6"/>
        <v>2.9999999999999961E-2</v>
      </c>
      <c r="M16" s="14">
        <f t="shared" si="7"/>
        <v>79660.6722417946</v>
      </c>
      <c r="N16" s="15">
        <v>500</v>
      </c>
      <c r="O16" s="17">
        <f t="shared" si="8"/>
        <v>3.0000000000000079E-2</v>
      </c>
      <c r="Q16" s="18">
        <f t="shared" si="9"/>
        <v>8612.0502379681129</v>
      </c>
      <c r="R16" s="19">
        <f t="shared" si="0"/>
        <v>0.12121347318325598</v>
      </c>
      <c r="S16" s="19">
        <v>8.2143749999999821E-2</v>
      </c>
      <c r="T16" s="15">
        <v>2775.8499942413036</v>
      </c>
    </row>
    <row r="17" spans="1:20" x14ac:dyDescent="0.45">
      <c r="A17" s="10" t="s">
        <v>31</v>
      </c>
      <c r="B17" s="11">
        <v>72117.602190463498</v>
      </c>
      <c r="C17" s="11">
        <f t="shared" si="1"/>
        <v>72617.602190463498</v>
      </c>
      <c r="D17" s="11">
        <f t="shared" si="2"/>
        <v>73617.602190463498</v>
      </c>
      <c r="E17" s="11">
        <f t="shared" si="3"/>
        <v>76194.21826712972</v>
      </c>
      <c r="F17" s="12">
        <f t="shared" si="4"/>
        <v>5.6527338026295261E-2</v>
      </c>
      <c r="G17" s="11">
        <v>1000</v>
      </c>
      <c r="H17" s="13"/>
      <c r="I17" s="14">
        <f t="shared" si="5"/>
        <v>78480.044815143614</v>
      </c>
      <c r="J17" s="15">
        <v>500</v>
      </c>
      <c r="K17" s="16">
        <f t="shared" si="6"/>
        <v>3.0000000000000037E-2</v>
      </c>
      <c r="M17" s="14">
        <f t="shared" si="7"/>
        <v>80834.446159597923</v>
      </c>
      <c r="N17" s="15">
        <v>500</v>
      </c>
      <c r="O17" s="17">
        <f t="shared" si="8"/>
        <v>3.0000000000000006E-2</v>
      </c>
      <c r="Q17" s="18">
        <f t="shared" si="9"/>
        <v>8716.8439691344247</v>
      </c>
      <c r="R17" s="19">
        <f t="shared" si="0"/>
        <v>0.12086985291209669</v>
      </c>
      <c r="S17" s="19">
        <v>8.214374999999996E-2</v>
      </c>
      <c r="T17" s="15">
        <v>2792.8336842015415</v>
      </c>
    </row>
    <row r="18" spans="1:20" x14ac:dyDescent="0.45">
      <c r="A18" s="20" t="s">
        <v>32</v>
      </c>
      <c r="B18" s="21">
        <v>74599.165654996381</v>
      </c>
      <c r="C18" s="21"/>
      <c r="D18" s="21">
        <f>B18+1000</f>
        <v>75599.165654996381</v>
      </c>
      <c r="E18" s="21">
        <f t="shared" si="3"/>
        <v>78245.136452921244</v>
      </c>
      <c r="F18" s="22">
        <f t="shared" si="4"/>
        <v>4.8874149810020959E-2</v>
      </c>
      <c r="G18" s="29"/>
      <c r="H18" s="30"/>
      <c r="I18" s="23">
        <f t="shared" si="5"/>
        <v>80592.490546508881</v>
      </c>
      <c r="J18" s="31"/>
      <c r="K18" s="25">
        <f t="shared" si="6"/>
        <v>0.03</v>
      </c>
      <c r="M18" s="23">
        <f t="shared" si="7"/>
        <v>83010.265262904155</v>
      </c>
      <c r="N18" s="32"/>
      <c r="O18" s="26">
        <f t="shared" si="8"/>
        <v>3.0000000000000089E-2</v>
      </c>
      <c r="Q18" s="27">
        <f t="shared" si="9"/>
        <v>8411.099607907774</v>
      </c>
      <c r="R18" s="28">
        <f t="shared" si="0"/>
        <v>0.11275058553345133</v>
      </c>
      <c r="S18" s="28">
        <v>8.2143749999999974E-2</v>
      </c>
      <c r="T18" s="24">
        <v>2283.2443941351667</v>
      </c>
    </row>
    <row r="19" spans="1:20" x14ac:dyDescent="0.45">
      <c r="A19" s="20" t="s">
        <v>33</v>
      </c>
      <c r="B19" s="21">
        <v>76541.679976038256</v>
      </c>
      <c r="C19" s="21"/>
      <c r="D19" s="21">
        <f t="shared" ref="D19:D51" si="10">B19+1000</f>
        <v>77541.679976038256</v>
      </c>
      <c r="E19" s="21">
        <f t="shared" si="3"/>
        <v>80255.638775199594</v>
      </c>
      <c r="F19" s="22">
        <f t="shared" si="4"/>
        <v>4.8522044464192712E-2</v>
      </c>
      <c r="G19" s="29"/>
      <c r="H19" s="30"/>
      <c r="I19" s="23">
        <f t="shared" si="5"/>
        <v>82663.307938455589</v>
      </c>
      <c r="J19" s="31"/>
      <c r="K19" s="25">
        <f t="shared" si="6"/>
        <v>3.0000000000000103E-2</v>
      </c>
      <c r="M19" s="23">
        <f t="shared" si="7"/>
        <v>85143.207176609256</v>
      </c>
      <c r="N19" s="32"/>
      <c r="O19" s="26">
        <f t="shared" si="8"/>
        <v>2.9999999999999985E-2</v>
      </c>
      <c r="Q19" s="27">
        <f t="shared" si="9"/>
        <v>8601.5272005709994</v>
      </c>
      <c r="R19" s="28">
        <f t="shared" si="0"/>
        <v>0.11237703697206214</v>
      </c>
      <c r="S19" s="28">
        <v>8.2143749999999766E-2</v>
      </c>
      <c r="T19" s="24">
        <v>2314.1065760393249</v>
      </c>
    </row>
    <row r="20" spans="1:20" x14ac:dyDescent="0.45">
      <c r="A20" s="20" t="s">
        <v>34</v>
      </c>
      <c r="B20" s="21">
        <v>78592.555342587439</v>
      </c>
      <c r="C20" s="21"/>
      <c r="D20" s="21">
        <f t="shared" si="10"/>
        <v>79592.555342587439</v>
      </c>
      <c r="E20" s="21">
        <f t="shared" si="3"/>
        <v>82378.294779577991</v>
      </c>
      <c r="F20" s="22">
        <f t="shared" si="4"/>
        <v>4.8169186260561124E-2</v>
      </c>
      <c r="G20" s="29"/>
      <c r="H20" s="30"/>
      <c r="I20" s="23">
        <f t="shared" si="5"/>
        <v>84849.643622965334</v>
      </c>
      <c r="J20" s="31"/>
      <c r="K20" s="25">
        <f t="shared" si="6"/>
        <v>3.0000000000000037E-2</v>
      </c>
      <c r="M20" s="23">
        <f t="shared" si="7"/>
        <v>87395.132931654298</v>
      </c>
      <c r="N20" s="32"/>
      <c r="O20" s="26">
        <f t="shared" si="8"/>
        <v>3.0000000000000051E-2</v>
      </c>
      <c r="Q20" s="27">
        <f t="shared" si="9"/>
        <v>8802.5775890668592</v>
      </c>
      <c r="R20" s="28">
        <f t="shared" si="0"/>
        <v>0.11200268970382939</v>
      </c>
      <c r="S20" s="28">
        <v>8.2143749999999918E-2</v>
      </c>
      <c r="T20" s="24">
        <v>2346.6903711441992</v>
      </c>
    </row>
    <row r="21" spans="1:20" x14ac:dyDescent="0.45">
      <c r="A21" s="20" t="s">
        <v>35</v>
      </c>
      <c r="B21" s="21">
        <v>79919.122668113952</v>
      </c>
      <c r="C21" s="21"/>
      <c r="D21" s="21">
        <f t="shared" si="10"/>
        <v>80919.122668113952</v>
      </c>
      <c r="E21" s="21">
        <f t="shared" si="3"/>
        <v>83751.291961497933</v>
      </c>
      <c r="F21" s="22">
        <f t="shared" si="4"/>
        <v>4.7950592617215196E-2</v>
      </c>
      <c r="G21" s="29"/>
      <c r="H21" s="30"/>
      <c r="I21" s="23">
        <f t="shared" si="5"/>
        <v>86263.83072034287</v>
      </c>
      <c r="J21" s="31"/>
      <c r="K21" s="25">
        <f t="shared" si="6"/>
        <v>2.9999999999999995E-2</v>
      </c>
      <c r="M21" s="23">
        <f t="shared" si="7"/>
        <v>88851.745641953152</v>
      </c>
      <c r="N21" s="32"/>
      <c r="O21" s="26">
        <f t="shared" si="8"/>
        <v>2.9999999999999947E-2</v>
      </c>
      <c r="Q21" s="27">
        <f t="shared" si="9"/>
        <v>8932.6229738391994</v>
      </c>
      <c r="R21" s="28">
        <f t="shared" si="0"/>
        <v>0.11177078370760353</v>
      </c>
      <c r="S21" s="28">
        <v>8.2143749999999918E-2</v>
      </c>
      <c r="T21" s="24">
        <v>2367.7665411703201</v>
      </c>
    </row>
    <row r="22" spans="1:20" x14ac:dyDescent="0.45">
      <c r="A22" s="20" t="s">
        <v>36</v>
      </c>
      <c r="B22" s="21">
        <v>81997.37345668608</v>
      </c>
      <c r="C22" s="21"/>
      <c r="D22" s="21">
        <f t="shared" si="10"/>
        <v>82997.37345668608</v>
      </c>
      <c r="E22" s="21">
        <f t="shared" si="3"/>
        <v>85902.281527670086</v>
      </c>
      <c r="F22" s="22">
        <f t="shared" si="4"/>
        <v>4.7622355526384226E-2</v>
      </c>
      <c r="G22" s="29"/>
      <c r="H22" s="30"/>
      <c r="I22" s="23">
        <f t="shared" si="5"/>
        <v>88479.349973500197</v>
      </c>
      <c r="J22" s="31"/>
      <c r="K22" s="25">
        <f t="shared" si="6"/>
        <v>3.00000000000001E-2</v>
      </c>
      <c r="M22" s="23">
        <f t="shared" si="7"/>
        <v>91133.730472705211</v>
      </c>
      <c r="N22" s="32"/>
      <c r="O22" s="26">
        <f t="shared" si="8"/>
        <v>3.0000000000000086E-2</v>
      </c>
      <c r="Q22" s="27">
        <f t="shared" si="9"/>
        <v>9136.3570160191302</v>
      </c>
      <c r="R22" s="28">
        <f t="shared" si="0"/>
        <v>0.11142255697794122</v>
      </c>
      <c r="S22" s="28">
        <v>8.2143749999999793E-2</v>
      </c>
      <c r="T22" s="24">
        <v>2400.78527013649</v>
      </c>
    </row>
    <row r="23" spans="1:20" x14ac:dyDescent="0.45">
      <c r="A23" s="20" t="s">
        <v>37</v>
      </c>
      <c r="B23" s="21">
        <v>84739.708923259474</v>
      </c>
      <c r="C23" s="21"/>
      <c r="D23" s="21">
        <f t="shared" si="10"/>
        <v>85739.708923259474</v>
      </c>
      <c r="E23" s="21">
        <f t="shared" si="3"/>
        <v>88740.598735573541</v>
      </c>
      <c r="F23" s="22">
        <f t="shared" si="4"/>
        <v>4.7213872494384961E-2</v>
      </c>
      <c r="G23" s="29"/>
      <c r="H23" s="30"/>
      <c r="I23" s="23">
        <f t="shared" si="5"/>
        <v>91402.816697640752</v>
      </c>
      <c r="J23" s="31"/>
      <c r="K23" s="25">
        <f t="shared" si="6"/>
        <v>3.0000000000000047E-2</v>
      </c>
      <c r="M23" s="23">
        <f t="shared" si="7"/>
        <v>94144.901198569976</v>
      </c>
      <c r="N23" s="32"/>
      <c r="O23" s="26">
        <f t="shared" si="8"/>
        <v>3.000000000000002E-2</v>
      </c>
      <c r="Q23" s="27">
        <f t="shared" si="9"/>
        <v>9405.1922753105027</v>
      </c>
      <c r="R23" s="28">
        <f t="shared" si="0"/>
        <v>0.11098919732929308</v>
      </c>
      <c r="S23" s="28">
        <v>8.214374999999996E-2</v>
      </c>
      <c r="T23" s="24">
        <v>2444.3548104455112</v>
      </c>
    </row>
    <row r="24" spans="1:20" x14ac:dyDescent="0.45">
      <c r="A24" s="20" t="s">
        <v>38</v>
      </c>
      <c r="B24" s="21">
        <v>86016.486861607496</v>
      </c>
      <c r="C24" s="21"/>
      <c r="D24" s="21">
        <f t="shared" si="10"/>
        <v>87016.486861607496</v>
      </c>
      <c r="E24" s="21">
        <f t="shared" si="3"/>
        <v>90062.063901763759</v>
      </c>
      <c r="F24" s="22">
        <f t="shared" si="4"/>
        <v>4.7032576983354578E-2</v>
      </c>
      <c r="G24" s="29"/>
      <c r="H24" s="30"/>
      <c r="I24" s="23">
        <f t="shared" si="5"/>
        <v>92763.925818816671</v>
      </c>
      <c r="J24" s="31"/>
      <c r="K24" s="25">
        <f t="shared" si="6"/>
        <v>0.03</v>
      </c>
      <c r="M24" s="23">
        <f t="shared" si="7"/>
        <v>95546.843593381171</v>
      </c>
      <c r="N24" s="32"/>
      <c r="O24" s="26">
        <f t="shared" si="8"/>
        <v>2.9999999999999992E-2</v>
      </c>
      <c r="Q24" s="27">
        <f t="shared" si="9"/>
        <v>9530.3567317736743</v>
      </c>
      <c r="R24" s="28">
        <f t="shared" si="0"/>
        <v>0.11079686092164086</v>
      </c>
      <c r="S24" s="28">
        <v>8.2143749999999946E-2</v>
      </c>
      <c r="T24" s="24">
        <v>2464.639939135508</v>
      </c>
    </row>
    <row r="25" spans="1:20" x14ac:dyDescent="0.45">
      <c r="A25" s="10" t="s">
        <v>39</v>
      </c>
      <c r="B25" s="11">
        <v>89600.4625174065</v>
      </c>
      <c r="C25" s="11"/>
      <c r="D25" s="11">
        <f t="shared" si="10"/>
        <v>90600.4625174065</v>
      </c>
      <c r="E25" s="11">
        <f t="shared" si="3"/>
        <v>93771.478705515721</v>
      </c>
      <c r="F25" s="12">
        <f t="shared" si="4"/>
        <v>4.6551279657724154E-2</v>
      </c>
      <c r="G25" s="33"/>
      <c r="H25" s="30"/>
      <c r="I25" s="14">
        <f t="shared" si="5"/>
        <v>96584.62306668119</v>
      </c>
      <c r="J25" s="34"/>
      <c r="K25" s="16">
        <f t="shared" si="6"/>
        <v>2.9999999999999968E-2</v>
      </c>
      <c r="M25" s="14">
        <f t="shared" si="7"/>
        <v>99482.161758681628</v>
      </c>
      <c r="N25" s="35"/>
      <c r="O25" s="17">
        <f t="shared" si="8"/>
        <v>3.000000000000003E-2</v>
      </c>
      <c r="Q25" s="18">
        <f t="shared" si="9"/>
        <v>9881.6992412751279</v>
      </c>
      <c r="R25" s="19">
        <f t="shared" si="0"/>
        <v>0.11028625258887956</v>
      </c>
      <c r="S25" s="19">
        <v>8.2143749999999821E-2</v>
      </c>
      <c r="T25" s="15">
        <v>2521.5812483609334</v>
      </c>
    </row>
    <row r="26" spans="1:20" x14ac:dyDescent="0.45">
      <c r="A26" s="10" t="s">
        <v>40</v>
      </c>
      <c r="B26" s="11">
        <v>91865.886460028996</v>
      </c>
      <c r="C26" s="11"/>
      <c r="D26" s="11">
        <f t="shared" si="10"/>
        <v>92865.886460028996</v>
      </c>
      <c r="E26" s="11">
        <f t="shared" si="3"/>
        <v>96116.192486130007</v>
      </c>
      <c r="F26" s="12">
        <f t="shared" si="4"/>
        <v>4.6266423695267185E-2</v>
      </c>
      <c r="G26" s="33"/>
      <c r="H26" s="30"/>
      <c r="I26" s="14">
        <f t="shared" si="5"/>
        <v>98999.678260713903</v>
      </c>
      <c r="J26" s="34"/>
      <c r="K26" s="16">
        <f t="shared" si="6"/>
        <v>2.9999999999999961E-2</v>
      </c>
      <c r="M26" s="14">
        <f t="shared" si="7"/>
        <v>101969.66860853533</v>
      </c>
      <c r="N26" s="35"/>
      <c r="O26" s="17">
        <f t="shared" si="8"/>
        <v>3.0000000000000086E-2</v>
      </c>
      <c r="Q26" s="18">
        <f t="shared" si="9"/>
        <v>10103.782148506332</v>
      </c>
      <c r="R26" s="19">
        <f t="shared" si="0"/>
        <v>0.10998404889830901</v>
      </c>
      <c r="S26" s="19">
        <v>8.214374999999996E-2</v>
      </c>
      <c r="T26" s="15">
        <v>2557.5737376053294</v>
      </c>
    </row>
    <row r="27" spans="1:20" x14ac:dyDescent="0.45">
      <c r="A27" s="10" t="s">
        <v>41</v>
      </c>
      <c r="B27" s="11">
        <v>93180.233353042175</v>
      </c>
      <c r="C27" s="11"/>
      <c r="D27" s="11">
        <f t="shared" si="10"/>
        <v>94180.233353042175</v>
      </c>
      <c r="E27" s="11">
        <f t="shared" si="3"/>
        <v>97476.541520398649</v>
      </c>
      <c r="F27" s="12">
        <f t="shared" si="4"/>
        <v>4.6107505988728099E-2</v>
      </c>
      <c r="G27" s="33"/>
      <c r="H27" s="30"/>
      <c r="I27" s="14">
        <f t="shared" si="5"/>
        <v>100400.83776601061</v>
      </c>
      <c r="J27" s="34"/>
      <c r="K27" s="16">
        <f t="shared" si="6"/>
        <v>2.9999999999999971E-2</v>
      </c>
      <c r="M27" s="14">
        <f t="shared" si="7"/>
        <v>103412.86289899092</v>
      </c>
      <c r="N27" s="35"/>
      <c r="O27" s="17">
        <f t="shared" si="8"/>
        <v>2.9999999999999961E-2</v>
      </c>
      <c r="Q27" s="18">
        <f t="shared" si="9"/>
        <v>10232.629545948745</v>
      </c>
      <c r="R27" s="19">
        <f t="shared" si="0"/>
        <v>0.10981545310344157</v>
      </c>
      <c r="S27" s="19">
        <v>8.2143749999999849E-2</v>
      </c>
      <c r="T27" s="15">
        <v>2578.4557524547999</v>
      </c>
    </row>
    <row r="28" spans="1:20" x14ac:dyDescent="0.45">
      <c r="A28" s="10" t="s">
        <v>42</v>
      </c>
      <c r="B28" s="11">
        <v>94035.715291257904</v>
      </c>
      <c r="C28" s="11"/>
      <c r="D28" s="11">
        <f t="shared" si="10"/>
        <v>95035.715291257904</v>
      </c>
      <c r="E28" s="11">
        <f t="shared" si="3"/>
        <v>98361.965326451929</v>
      </c>
      <c r="F28" s="12">
        <f t="shared" si="4"/>
        <v>4.6006456395788355E-2</v>
      </c>
      <c r="G28" s="33"/>
      <c r="H28" s="30"/>
      <c r="I28" s="14">
        <f t="shared" si="5"/>
        <v>101312.82428624549</v>
      </c>
      <c r="J28" s="34"/>
      <c r="K28" s="16">
        <f t="shared" si="6"/>
        <v>3.0000000000000065E-2</v>
      </c>
      <c r="M28" s="14">
        <f t="shared" si="7"/>
        <v>104352.20901483286</v>
      </c>
      <c r="N28" s="35"/>
      <c r="O28" s="17">
        <f t="shared" si="8"/>
        <v>2.9999999999999988E-2</v>
      </c>
      <c r="Q28" s="18">
        <f t="shared" si="9"/>
        <v>10316.493723574953</v>
      </c>
      <c r="R28" s="19">
        <f t="shared" si="0"/>
        <v>0.10970824959029192</v>
      </c>
      <c r="S28" s="19">
        <v>8.2143749999999807E-2</v>
      </c>
      <c r="T28" s="15">
        <v>2592.0474356187042</v>
      </c>
    </row>
    <row r="29" spans="1:20" x14ac:dyDescent="0.45">
      <c r="A29" s="20" t="s">
        <v>43</v>
      </c>
      <c r="B29" s="21">
        <v>98357.610043123801</v>
      </c>
      <c r="C29" s="21"/>
      <c r="D29" s="21">
        <f t="shared" si="10"/>
        <v>99357.610043123801</v>
      </c>
      <c r="E29" s="21">
        <f t="shared" si="3"/>
        <v>102835.12639463313</v>
      </c>
      <c r="F29" s="22">
        <f t="shared" si="4"/>
        <v>4.5522825834688467E-2</v>
      </c>
      <c r="G29" s="29"/>
      <c r="H29" s="30"/>
      <c r="I29" s="23">
        <f t="shared" si="5"/>
        <v>105920.18018647213</v>
      </c>
      <c r="J29" s="31"/>
      <c r="K29" s="25">
        <f t="shared" si="6"/>
        <v>3.0000000000000096E-2</v>
      </c>
      <c r="M29" s="23">
        <f t="shared" si="7"/>
        <v>109097.7855920663</v>
      </c>
      <c r="N29" s="32"/>
      <c r="O29" s="26">
        <f t="shared" si="8"/>
        <v>0.03</v>
      </c>
      <c r="Q29" s="27">
        <f t="shared" si="9"/>
        <v>10740.175548942498</v>
      </c>
      <c r="R29" s="28">
        <f t="shared" si="0"/>
        <v>0.1091951659280211</v>
      </c>
      <c r="S29" s="28">
        <v>8.214374999999989E-2</v>
      </c>
      <c r="T29" s="24">
        <v>2660.7126189626579</v>
      </c>
    </row>
    <row r="30" spans="1:20" x14ac:dyDescent="0.45">
      <c r="A30" s="20" t="s">
        <v>44</v>
      </c>
      <c r="B30" s="21">
        <v>100325.21850101999</v>
      </c>
      <c r="C30" s="21"/>
      <c r="D30" s="21">
        <f t="shared" si="10"/>
        <v>101325.21850101999</v>
      </c>
      <c r="E30" s="21">
        <f t="shared" si="3"/>
        <v>104871.60114855568</v>
      </c>
      <c r="F30" s="22">
        <f t="shared" si="4"/>
        <v>4.5316448999206199E-2</v>
      </c>
      <c r="G30" s="29"/>
      <c r="H30" s="30"/>
      <c r="I30" s="23">
        <f t="shared" si="5"/>
        <v>108017.74918301235</v>
      </c>
      <c r="J30" s="31"/>
      <c r="K30" s="25">
        <f t="shared" si="6"/>
        <v>2.9999999999999961E-2</v>
      </c>
      <c r="M30" s="23">
        <f t="shared" si="7"/>
        <v>111258.28165850272</v>
      </c>
      <c r="N30" s="32"/>
      <c r="O30" s="26">
        <f t="shared" si="8"/>
        <v>0.03</v>
      </c>
      <c r="Q30" s="27">
        <f t="shared" si="9"/>
        <v>10933.063157482728</v>
      </c>
      <c r="R30" s="28">
        <f t="shared" si="0"/>
        <v>0.10897622074325782</v>
      </c>
      <c r="S30" s="28">
        <v>8.2143749999999807E-2</v>
      </c>
      <c r="T30" s="24">
        <v>2691.9734902395867</v>
      </c>
    </row>
    <row r="31" spans="1:20" x14ac:dyDescent="0.45">
      <c r="A31" s="20" t="s">
        <v>45</v>
      </c>
      <c r="B31" s="21">
        <v>103602.17494197449</v>
      </c>
      <c r="C31" s="21"/>
      <c r="D31" s="21">
        <f t="shared" si="10"/>
        <v>104602.17494197449</v>
      </c>
      <c r="E31" s="21">
        <f t="shared" si="3"/>
        <v>108263.25106494359</v>
      </c>
      <c r="F31" s="22">
        <f t="shared" si="4"/>
        <v>4.499013776090776E-2</v>
      </c>
      <c r="G31" s="29"/>
      <c r="H31" s="30"/>
      <c r="I31" s="23">
        <f t="shared" si="5"/>
        <v>111511.1485968919</v>
      </c>
      <c r="J31" s="31"/>
      <c r="K31" s="25">
        <f t="shared" si="6"/>
        <v>3.0000000000000061E-2</v>
      </c>
      <c r="M31" s="23">
        <f t="shared" si="7"/>
        <v>114856.48305479866</v>
      </c>
      <c r="N31" s="32"/>
      <c r="O31" s="26">
        <f t="shared" si="8"/>
        <v>3.0000000000000058E-2</v>
      </c>
      <c r="Q31" s="27">
        <f t="shared" si="9"/>
        <v>11254.308112824176</v>
      </c>
      <c r="R31" s="28">
        <f t="shared" si="0"/>
        <v>0.10863003715054717</v>
      </c>
      <c r="S31" s="28">
        <v>8.2143749999999849E-2</v>
      </c>
      <c r="T31" s="24">
        <v>2744.0369549343741</v>
      </c>
    </row>
    <row r="32" spans="1:20" x14ac:dyDescent="0.45">
      <c r="A32" s="20" t="s">
        <v>46</v>
      </c>
      <c r="B32" s="21">
        <v>106242.87222830429</v>
      </c>
      <c r="C32" s="21"/>
      <c r="D32" s="21">
        <f t="shared" si="10"/>
        <v>107242.87222830429</v>
      </c>
      <c r="E32" s="21">
        <f t="shared" si="3"/>
        <v>110996.37275629494</v>
      </c>
      <c r="F32" s="22">
        <f t="shared" si="4"/>
        <v>4.4741830000377771E-2</v>
      </c>
      <c r="G32" s="29"/>
      <c r="H32" s="30"/>
      <c r="I32" s="23">
        <f t="shared" si="5"/>
        <v>114326.26393898379</v>
      </c>
      <c r="J32" s="31"/>
      <c r="K32" s="25">
        <f t="shared" si="6"/>
        <v>3.0000000000000023E-2</v>
      </c>
      <c r="M32" s="23">
        <f t="shared" si="7"/>
        <v>117756.0518571533</v>
      </c>
      <c r="N32" s="32"/>
      <c r="O32" s="26">
        <f t="shared" si="8"/>
        <v>3.000000000000003E-2</v>
      </c>
      <c r="Q32" s="27">
        <f t="shared" si="9"/>
        <v>11513.179628849015</v>
      </c>
      <c r="R32" s="28">
        <f t="shared" si="0"/>
        <v>0.10836660744740084</v>
      </c>
      <c r="S32" s="28">
        <v>8.2143749999999835E-2</v>
      </c>
      <c r="T32" s="24">
        <v>2785.9916932452616</v>
      </c>
    </row>
    <row r="33" spans="1:20" x14ac:dyDescent="0.45">
      <c r="A33" s="20" t="s">
        <v>47</v>
      </c>
      <c r="B33" s="21">
        <v>108112.38542395175</v>
      </c>
      <c r="C33" s="21"/>
      <c r="D33" s="21">
        <f t="shared" si="10"/>
        <v>109112.38542395175</v>
      </c>
      <c r="E33" s="21">
        <f t="shared" si="3"/>
        <v>112931.31891379006</v>
      </c>
      <c r="F33" s="22">
        <f t="shared" si="4"/>
        <v>4.4573371227924999E-2</v>
      </c>
      <c r="G33" s="29"/>
      <c r="H33" s="30"/>
      <c r="I33" s="23">
        <f t="shared" si="5"/>
        <v>116319.25848120377</v>
      </c>
      <c r="J33" s="31"/>
      <c r="K33" s="25">
        <f t="shared" si="6"/>
        <v>3.0000000000000027E-2</v>
      </c>
      <c r="M33" s="23">
        <f t="shared" si="7"/>
        <v>119808.83623563989</v>
      </c>
      <c r="N33" s="32"/>
      <c r="O33" s="26">
        <f t="shared" si="8"/>
        <v>3.0000000000000051E-2</v>
      </c>
      <c r="Q33" s="27">
        <f t="shared" si="9"/>
        <v>11696.450811688133</v>
      </c>
      <c r="R33" s="28">
        <f t="shared" si="0"/>
        <v>0.10818788953570573</v>
      </c>
      <c r="S33" s="28">
        <v>8.2143749999999696E-2</v>
      </c>
      <c r="T33" s="24">
        <v>2815.6940515194292</v>
      </c>
    </row>
    <row r="34" spans="1:20" x14ac:dyDescent="0.45">
      <c r="A34" s="20" t="s">
        <v>48</v>
      </c>
      <c r="B34" s="21">
        <v>109972.14004210499</v>
      </c>
      <c r="C34" s="21"/>
      <c r="D34" s="21">
        <f t="shared" si="10"/>
        <v>110972.14004210499</v>
      </c>
      <c r="E34" s="21">
        <f t="shared" si="3"/>
        <v>114856.16494357865</v>
      </c>
      <c r="F34" s="22">
        <f t="shared" si="4"/>
        <v>4.4411474575321686E-2</v>
      </c>
      <c r="G34" s="29"/>
      <c r="H34" s="30"/>
      <c r="I34" s="23">
        <f t="shared" si="5"/>
        <v>118301.84989188601</v>
      </c>
      <c r="J34" s="31"/>
      <c r="K34" s="25">
        <f t="shared" si="6"/>
        <v>3.0000000000000006E-2</v>
      </c>
      <c r="M34" s="23">
        <f t="shared" si="7"/>
        <v>121850.9053886426</v>
      </c>
      <c r="N34" s="32"/>
      <c r="O34" s="26">
        <f t="shared" si="8"/>
        <v>3.000000000000003E-2</v>
      </c>
      <c r="Q34" s="27">
        <f t="shared" si="9"/>
        <v>11878.765346537606</v>
      </c>
      <c r="R34" s="28">
        <f t="shared" si="0"/>
        <v>0.10801613337695881</v>
      </c>
      <c r="S34" s="28">
        <v>8.2143749999999849E-2</v>
      </c>
      <c r="T34" s="24">
        <v>2845.2413679539604</v>
      </c>
    </row>
    <row r="35" spans="1:20" x14ac:dyDescent="0.45">
      <c r="A35" s="20" t="s">
        <v>49</v>
      </c>
      <c r="B35" s="21">
        <v>111378.52379466449</v>
      </c>
      <c r="C35" s="21"/>
      <c r="D35" s="21">
        <f t="shared" si="10"/>
        <v>112378.52379466449</v>
      </c>
      <c r="E35" s="21">
        <f t="shared" si="3"/>
        <v>116311.77212747774</v>
      </c>
      <c r="F35" s="22">
        <f t="shared" si="4"/>
        <v>4.4292635283154781E-2</v>
      </c>
      <c r="G35" s="29"/>
      <c r="H35" s="30"/>
      <c r="I35" s="23">
        <f t="shared" si="5"/>
        <v>119801.12529130207</v>
      </c>
      <c r="J35" s="31"/>
      <c r="K35" s="25">
        <f t="shared" si="6"/>
        <v>2.9999999999999975E-2</v>
      </c>
      <c r="M35" s="23">
        <f t="shared" si="7"/>
        <v>123395.15905004114</v>
      </c>
      <c r="N35" s="32"/>
      <c r="O35" s="26">
        <f t="shared" si="8"/>
        <v>3.0000000000000047E-2</v>
      </c>
      <c r="Q35" s="27">
        <f t="shared" si="9"/>
        <v>12016.635255376648</v>
      </c>
      <c r="R35" s="28">
        <f t="shared" si="0"/>
        <v>0.10789005677189893</v>
      </c>
      <c r="S35" s="28">
        <v>8.2143749999999793E-2</v>
      </c>
      <c r="T35" s="24">
        <v>2867.5856414187001</v>
      </c>
    </row>
    <row r="36" spans="1:20" x14ac:dyDescent="0.45">
      <c r="A36" s="10" t="s">
        <v>50</v>
      </c>
      <c r="B36" s="11">
        <v>116757.70064565749</v>
      </c>
      <c r="C36" s="11"/>
      <c r="D36" s="11">
        <f t="shared" si="10"/>
        <v>117757.70064565749</v>
      </c>
      <c r="E36" s="11">
        <f t="shared" si="3"/>
        <v>121879.22016825549</v>
      </c>
      <c r="F36" s="12">
        <f t="shared" si="4"/>
        <v>4.3864511670549763E-2</v>
      </c>
      <c r="G36" s="33"/>
      <c r="H36" s="30"/>
      <c r="I36" s="14">
        <f t="shared" si="5"/>
        <v>125535.59677330316</v>
      </c>
      <c r="J36" s="34"/>
      <c r="K36" s="16">
        <f t="shared" si="6"/>
        <v>3.0000000000000041E-2</v>
      </c>
      <c r="M36" s="14">
        <f t="shared" si="7"/>
        <v>129301.66467650226</v>
      </c>
      <c r="N36" s="35"/>
      <c r="O36" s="17">
        <f t="shared" si="8"/>
        <v>3.0000000000000058E-2</v>
      </c>
      <c r="Q36" s="18">
        <f t="shared" si="9"/>
        <v>12543.964030844771</v>
      </c>
      <c r="R36" s="19">
        <f t="shared" si="0"/>
        <v>0.10743586043128635</v>
      </c>
      <c r="S36" s="19">
        <v>8.2143749999999821E-2</v>
      </c>
      <c r="T36" s="15">
        <v>2953.0486584330647</v>
      </c>
    </row>
    <row r="37" spans="1:20" x14ac:dyDescent="0.45">
      <c r="A37" s="10" t="s">
        <v>51</v>
      </c>
      <c r="B37" s="11">
        <v>119092.74754632749</v>
      </c>
      <c r="C37" s="11"/>
      <c r="D37" s="11">
        <f t="shared" si="10"/>
        <v>120092.74754632749</v>
      </c>
      <c r="E37" s="11">
        <f t="shared" si="3"/>
        <v>124295.99371044894</v>
      </c>
      <c r="F37" s="12">
        <f t="shared" si="4"/>
        <v>4.3690705532655263E-2</v>
      </c>
      <c r="G37" s="33"/>
      <c r="H37" s="30"/>
      <c r="I37" s="14">
        <f t="shared" si="5"/>
        <v>128024.87352176241</v>
      </c>
      <c r="J37" s="34"/>
      <c r="K37" s="16">
        <f t="shared" si="6"/>
        <v>3.0000000000000006E-2</v>
      </c>
      <c r="M37" s="14">
        <f t="shared" si="7"/>
        <v>131865.61972741529</v>
      </c>
      <c r="N37" s="35"/>
      <c r="O37" s="17">
        <f t="shared" si="8"/>
        <v>3.0000000000000134E-2</v>
      </c>
      <c r="Q37" s="18">
        <f t="shared" si="9"/>
        <v>12772.872181087805</v>
      </c>
      <c r="R37" s="19">
        <f t="shared" si="0"/>
        <v>0.10725146949959412</v>
      </c>
      <c r="S37" s="19">
        <v>8.2143749999999835E-2</v>
      </c>
      <c r="T37" s="15">
        <v>2990.1472998291865</v>
      </c>
    </row>
    <row r="38" spans="1:20" x14ac:dyDescent="0.45">
      <c r="A38" s="10" t="s">
        <v>52</v>
      </c>
      <c r="B38" s="11">
        <v>121475.01329888152</v>
      </c>
      <c r="C38" s="11"/>
      <c r="D38" s="11">
        <f t="shared" si="10"/>
        <v>122475.01329888152</v>
      </c>
      <c r="E38" s="11">
        <f t="shared" si="3"/>
        <v>126761.63876434237</v>
      </c>
      <c r="F38" s="12">
        <f t="shared" si="4"/>
        <v>4.3520270728050425E-2</v>
      </c>
      <c r="G38" s="33"/>
      <c r="H38" s="30"/>
      <c r="I38" s="14">
        <f t="shared" si="5"/>
        <v>130564.48792727264</v>
      </c>
      <c r="J38" s="34"/>
      <c r="K38" s="16">
        <f t="shared" si="6"/>
        <v>3.000000000000002E-2</v>
      </c>
      <c r="M38" s="14">
        <f t="shared" si="7"/>
        <v>134481.42256509082</v>
      </c>
      <c r="N38" s="35"/>
      <c r="O38" s="17">
        <f t="shared" si="8"/>
        <v>3.0000000000000006E-2</v>
      </c>
      <c r="Q38" s="18">
        <f t="shared" si="9"/>
        <v>13006.409266209303</v>
      </c>
      <c r="R38" s="19">
        <f t="shared" si="0"/>
        <v>0.10707065521538872</v>
      </c>
      <c r="S38" s="19">
        <v>8.2143749999999932E-2</v>
      </c>
      <c r="T38" s="15">
        <v>3027.9961425393121</v>
      </c>
    </row>
    <row r="39" spans="1:20" x14ac:dyDescent="0.45">
      <c r="A39" s="10" t="s">
        <v>53</v>
      </c>
      <c r="B39" s="11">
        <v>122938.4577345226</v>
      </c>
      <c r="C39" s="11"/>
      <c r="D39" s="11">
        <f t="shared" si="10"/>
        <v>123938.4577345226</v>
      </c>
      <c r="E39" s="11">
        <f t="shared" si="3"/>
        <v>128276.30375523088</v>
      </c>
      <c r="F39" s="12">
        <f t="shared" si="4"/>
        <v>4.341884646247153E-2</v>
      </c>
      <c r="G39" s="33"/>
      <c r="H39" s="30"/>
      <c r="I39" s="14">
        <f t="shared" si="5"/>
        <v>132124.59286788781</v>
      </c>
      <c r="J39" s="34"/>
      <c r="K39" s="16">
        <f t="shared" si="6"/>
        <v>3.000000000000003E-2</v>
      </c>
      <c r="M39" s="14">
        <f t="shared" si="7"/>
        <v>136088.33065392444</v>
      </c>
      <c r="N39" s="35"/>
      <c r="O39" s="17">
        <f t="shared" si="8"/>
        <v>2.999999999999993E-2</v>
      </c>
      <c r="Q39" s="18">
        <f t="shared" si="9"/>
        <v>13149.872919401838</v>
      </c>
      <c r="R39" s="19">
        <f t="shared" si="0"/>
        <v>0.106963054212036</v>
      </c>
      <c r="S39" s="19">
        <v>8.2143749999999863E-2</v>
      </c>
      <c r="T39" s="15">
        <v>3051.2469818716636</v>
      </c>
    </row>
    <row r="40" spans="1:20" x14ac:dyDescent="0.45">
      <c r="A40" s="20" t="s">
        <v>54</v>
      </c>
      <c r="B40" s="21">
        <v>127141.16149661849</v>
      </c>
      <c r="C40" s="21"/>
      <c r="D40" s="21">
        <f t="shared" si="10"/>
        <v>128141.16149661849</v>
      </c>
      <c r="E40" s="21">
        <f t="shared" si="3"/>
        <v>132626.10214900013</v>
      </c>
      <c r="F40" s="22">
        <f t="shared" si="4"/>
        <v>4.3140558005107764E-2</v>
      </c>
      <c r="G40" s="29"/>
      <c r="H40" s="30"/>
      <c r="I40" s="23">
        <f t="shared" si="5"/>
        <v>136604.88521347014</v>
      </c>
      <c r="J40" s="31"/>
      <c r="K40" s="25">
        <f t="shared" si="6"/>
        <v>3.0000000000000086E-2</v>
      </c>
      <c r="M40" s="23">
        <f t="shared" si="7"/>
        <v>140703.03176987424</v>
      </c>
      <c r="N40" s="32"/>
      <c r="O40" s="26">
        <f t="shared" si="8"/>
        <v>2.9999999999999961E-2</v>
      </c>
      <c r="Q40" s="27">
        <f t="shared" si="9"/>
        <v>13561.870273255758</v>
      </c>
      <c r="R40" s="28">
        <f t="shared" si="0"/>
        <v>0.10666781798761887</v>
      </c>
      <c r="S40" s="28">
        <v>8.2143749999999752E-2</v>
      </c>
      <c r="T40" s="24">
        <v>3118.0184885679337</v>
      </c>
    </row>
    <row r="41" spans="1:20" x14ac:dyDescent="0.45">
      <c r="A41" s="20" t="s">
        <v>55</v>
      </c>
      <c r="B41" s="21">
        <v>129684.21797799972</v>
      </c>
      <c r="C41" s="21"/>
      <c r="D41" s="21">
        <f t="shared" si="10"/>
        <v>130684.21797799972</v>
      </c>
      <c r="E41" s="21">
        <f t="shared" si="3"/>
        <v>135258.16560722969</v>
      </c>
      <c r="F41" s="22">
        <f t="shared" si="4"/>
        <v>4.2980924866089398E-2</v>
      </c>
      <c r="G41" s="29"/>
      <c r="H41" s="30"/>
      <c r="I41" s="23">
        <f t="shared" si="5"/>
        <v>139315.91057544659</v>
      </c>
      <c r="J41" s="31"/>
      <c r="K41" s="25">
        <f t="shared" si="6"/>
        <v>3.0000000000000034E-2</v>
      </c>
      <c r="M41" s="23">
        <f t="shared" si="7"/>
        <v>143495.38789270999</v>
      </c>
      <c r="N41" s="32"/>
      <c r="O41" s="26">
        <f t="shared" si="8"/>
        <v>3.0000000000000027E-2</v>
      </c>
      <c r="Q41" s="27">
        <f t="shared" si="9"/>
        <v>13811.169914710263</v>
      </c>
      <c r="R41" s="28">
        <f t="shared" si="0"/>
        <v>0.10649846319043431</v>
      </c>
      <c r="S41" s="28">
        <v>8.214374999999989E-2</v>
      </c>
      <c r="T41" s="24">
        <v>3158.4219341799617</v>
      </c>
    </row>
    <row r="42" spans="1:20" x14ac:dyDescent="0.45">
      <c r="A42" s="20" t="s">
        <v>56</v>
      </c>
      <c r="B42" s="21">
        <v>134262.75731133032</v>
      </c>
      <c r="C42" s="21"/>
      <c r="D42" s="21">
        <f t="shared" si="10"/>
        <v>135262.75731133032</v>
      </c>
      <c r="E42" s="21">
        <f t="shared" si="3"/>
        <v>139996.95381722687</v>
      </c>
      <c r="F42" s="22">
        <f t="shared" si="4"/>
        <v>4.2708764669565143E-2</v>
      </c>
      <c r="G42" s="29"/>
      <c r="H42" s="30"/>
      <c r="I42" s="23">
        <f t="shared" si="5"/>
        <v>144196.86243174368</v>
      </c>
      <c r="J42" s="31"/>
      <c r="K42" s="25">
        <f t="shared" si="6"/>
        <v>3.0000000000000037E-2</v>
      </c>
      <c r="M42" s="23">
        <f t="shared" si="7"/>
        <v>148522.76830469599</v>
      </c>
      <c r="N42" s="32"/>
      <c r="O42" s="26">
        <f t="shared" si="8"/>
        <v>2.9999999999999995E-2</v>
      </c>
      <c r="Q42" s="27">
        <f t="shared" si="9"/>
        <v>14260.010993365664</v>
      </c>
      <c r="R42" s="28">
        <f t="shared" si="0"/>
        <v>0.10620972843794169</v>
      </c>
      <c r="S42" s="28">
        <v>8.2143749999999849E-2</v>
      </c>
      <c r="T42" s="24">
        <v>3231.1646224730939</v>
      </c>
    </row>
    <row r="43" spans="1:20" x14ac:dyDescent="0.45">
      <c r="A43" s="20" t="s">
        <v>57</v>
      </c>
      <c r="B43" s="21">
        <v>135789.40400854949</v>
      </c>
      <c r="C43" s="21"/>
      <c r="D43" s="21">
        <f t="shared" si="10"/>
        <v>136789.40400854949</v>
      </c>
      <c r="E43" s="21">
        <f t="shared" si="3"/>
        <v>141577.03314884871</v>
      </c>
      <c r="F43" s="22">
        <f t="shared" si="4"/>
        <v>4.2622096934270541E-2</v>
      </c>
      <c r="G43" s="29"/>
      <c r="H43" s="30"/>
      <c r="I43" s="23">
        <f t="shared" si="5"/>
        <v>145824.34414331417</v>
      </c>
      <c r="J43" s="31"/>
      <c r="K43" s="25">
        <f t="shared" si="6"/>
        <v>2.9999999999999968E-2</v>
      </c>
      <c r="M43" s="23">
        <f t="shared" si="7"/>
        <v>150199.07446761359</v>
      </c>
      <c r="N43" s="32"/>
      <c r="O43" s="26">
        <f t="shared" si="8"/>
        <v>2.9999999999999992E-2</v>
      </c>
      <c r="Q43" s="27">
        <f t="shared" si="9"/>
        <v>14409.670459064102</v>
      </c>
      <c r="R43" s="28">
        <f t="shared" si="0"/>
        <v>0.10611778263756758</v>
      </c>
      <c r="S43" s="28">
        <v>8.2143749999999835E-2</v>
      </c>
      <c r="T43" s="24">
        <v>3255.4196035368368</v>
      </c>
    </row>
    <row r="44" spans="1:20" x14ac:dyDescent="0.45">
      <c r="A44" s="10" t="s">
        <v>58</v>
      </c>
      <c r="B44" s="11">
        <v>154195.48647175697</v>
      </c>
      <c r="C44" s="11"/>
      <c r="D44" s="11">
        <f t="shared" si="10"/>
        <v>155195.48647175697</v>
      </c>
      <c r="E44" s="11">
        <f t="shared" si="3"/>
        <v>160627.32849826844</v>
      </c>
      <c r="F44" s="12">
        <f t="shared" si="4"/>
        <v>4.1712258728724527E-2</v>
      </c>
      <c r="G44" s="33"/>
      <c r="H44" s="30"/>
      <c r="I44" s="14">
        <f t="shared" si="5"/>
        <v>165446.1483532165</v>
      </c>
      <c r="J44" s="34"/>
      <c r="K44" s="16">
        <f t="shared" si="6"/>
        <v>3.0000000000000034E-2</v>
      </c>
      <c r="M44" s="14">
        <f t="shared" si="7"/>
        <v>170409.532803813</v>
      </c>
      <c r="N44" s="35"/>
      <c r="O44" s="17">
        <f t="shared" si="8"/>
        <v>3.0000000000000002E-2</v>
      </c>
      <c r="Q44" s="18">
        <f t="shared" si="9"/>
        <v>16214.046332056023</v>
      </c>
      <c r="R44" s="19">
        <f t="shared" si="0"/>
        <v>0.10515253528530388</v>
      </c>
      <c r="S44" s="19">
        <v>8.2143749999999918E-2</v>
      </c>
      <c r="T44" s="15">
        <v>3547.8508401916479</v>
      </c>
    </row>
    <row r="45" spans="1:20" x14ac:dyDescent="0.45">
      <c r="A45" s="10" t="s">
        <v>59</v>
      </c>
      <c r="B45" s="11">
        <v>161534.90277208347</v>
      </c>
      <c r="C45" s="11"/>
      <c r="D45" s="11">
        <f t="shared" si="10"/>
        <v>162534.90277208347</v>
      </c>
      <c r="E45" s="11">
        <f t="shared" si="3"/>
        <v>168223.62436910637</v>
      </c>
      <c r="F45" s="12">
        <f t="shared" si="4"/>
        <v>4.1407284012547466E-2</v>
      </c>
      <c r="G45" s="33"/>
      <c r="H45" s="30"/>
      <c r="I45" s="14">
        <f t="shared" si="5"/>
        <v>173270.33310017956</v>
      </c>
      <c r="J45" s="34"/>
      <c r="K45" s="16">
        <f t="shared" si="6"/>
        <v>2.9999999999999978E-2</v>
      </c>
      <c r="M45" s="14">
        <f t="shared" si="7"/>
        <v>178468.44309318496</v>
      </c>
      <c r="N45" s="35"/>
      <c r="O45" s="17">
        <f t="shared" si="8"/>
        <v>3.00000000000001E-2</v>
      </c>
      <c r="Q45" s="18">
        <f t="shared" si="9"/>
        <v>16933.540321101493</v>
      </c>
      <c r="R45" s="19">
        <f t="shared" si="0"/>
        <v>0.10482898760891168</v>
      </c>
      <c r="S45" s="19">
        <v>8.214374999999971E-2</v>
      </c>
      <c r="T45" s="15">
        <v>3664.4576515172084</v>
      </c>
    </row>
    <row r="46" spans="1:20" x14ac:dyDescent="0.45">
      <c r="A46" s="10" t="s">
        <v>60</v>
      </c>
      <c r="B46" s="11">
        <v>168878.9784592918</v>
      </c>
      <c r="C46" s="11"/>
      <c r="D46" s="11">
        <f t="shared" si="10"/>
        <v>169878.9784592918</v>
      </c>
      <c r="E46" s="11">
        <f t="shared" si="3"/>
        <v>175824.74270536701</v>
      </c>
      <c r="F46" s="12">
        <f t="shared" si="4"/>
        <v>4.1128649103887631E-2</v>
      </c>
      <c r="G46" s="33"/>
      <c r="H46" s="30"/>
      <c r="I46" s="14">
        <f t="shared" si="5"/>
        <v>181099.48498652803</v>
      </c>
      <c r="J46" s="34"/>
      <c r="K46" s="16">
        <f t="shared" si="6"/>
        <v>3.000000000000003E-2</v>
      </c>
      <c r="M46" s="14">
        <f t="shared" si="7"/>
        <v>186532.46953612388</v>
      </c>
      <c r="N46" s="35"/>
      <c r="O46" s="17">
        <f t="shared" si="8"/>
        <v>3.0000000000000096E-2</v>
      </c>
      <c r="Q46" s="18">
        <f t="shared" si="9"/>
        <v>17653.491076832084</v>
      </c>
      <c r="R46" s="19">
        <f t="shared" si="0"/>
        <v>0.10453338383431453</v>
      </c>
      <c r="S46" s="19">
        <v>8.2143750000000015E-2</v>
      </c>
      <c r="T46" s="15">
        <v>3781.1384900166304</v>
      </c>
    </row>
    <row r="47" spans="1:20" x14ac:dyDescent="0.45">
      <c r="A47" s="10" t="s">
        <v>61</v>
      </c>
      <c r="B47" s="11">
        <v>170579.67655246469</v>
      </c>
      <c r="C47" s="11"/>
      <c r="D47" s="11">
        <f t="shared" si="10"/>
        <v>171579.67655246469</v>
      </c>
      <c r="E47" s="11">
        <f t="shared" si="3"/>
        <v>177584.96523180095</v>
      </c>
      <c r="F47" s="12">
        <f t="shared" si="4"/>
        <v>4.1067545799816661E-2</v>
      </c>
      <c r="G47" s="33"/>
      <c r="H47" s="30"/>
      <c r="I47" s="14">
        <f t="shared" si="5"/>
        <v>182912.51418875498</v>
      </c>
      <c r="J47" s="34"/>
      <c r="K47" s="16">
        <f t="shared" si="6"/>
        <v>3.0000000000000047E-2</v>
      </c>
      <c r="M47" s="14">
        <f t="shared" si="7"/>
        <v>188399.88961441763</v>
      </c>
      <c r="N47" s="35"/>
      <c r="O47" s="17">
        <f t="shared" si="8"/>
        <v>2.9999999999999957E-2</v>
      </c>
      <c r="Q47" s="18">
        <f t="shared" si="9"/>
        <v>17820.213061952934</v>
      </c>
      <c r="R47" s="19">
        <f t="shared" si="0"/>
        <v>0.1044685593390255</v>
      </c>
      <c r="S47" s="19">
        <v>8.2143749999999835E-2</v>
      </c>
      <c r="T47" s="15">
        <v>3808.1587561464403</v>
      </c>
    </row>
    <row r="48" spans="1:20" x14ac:dyDescent="0.45">
      <c r="A48" s="20" t="s">
        <v>62</v>
      </c>
      <c r="B48" s="21">
        <v>181861.59315465897</v>
      </c>
      <c r="C48" s="21"/>
      <c r="D48" s="21">
        <f t="shared" si="10"/>
        <v>182861.59315465897</v>
      </c>
      <c r="E48" s="21">
        <f t="shared" si="3"/>
        <v>189261.74891507201</v>
      </c>
      <c r="F48" s="22">
        <f t="shared" si="4"/>
        <v>4.0691141169756417E-2</v>
      </c>
      <c r="G48" s="29"/>
      <c r="H48" s="30"/>
      <c r="I48" s="23">
        <f t="shared" si="5"/>
        <v>194939.60138252418</v>
      </c>
      <c r="J48" s="31"/>
      <c r="K48" s="25">
        <f t="shared" si="6"/>
        <v>3.0000000000000082E-2</v>
      </c>
      <c r="M48" s="23">
        <f t="shared" si="7"/>
        <v>200787.7894239999</v>
      </c>
      <c r="N48" s="32"/>
      <c r="O48" s="26">
        <f t="shared" si="8"/>
        <v>2.9999999999999961E-2</v>
      </c>
      <c r="Q48" s="27">
        <f t="shared" si="9"/>
        <v>18926.19626934093</v>
      </c>
      <c r="R48" s="28">
        <f t="shared" si="0"/>
        <v>0.10406923166699464</v>
      </c>
      <c r="S48" s="28">
        <v>8.214374999999996E-2</v>
      </c>
      <c r="T48" s="24">
        <v>3987.4030266429181</v>
      </c>
    </row>
    <row r="49" spans="1:20" x14ac:dyDescent="0.45">
      <c r="A49" s="20" t="s">
        <v>63</v>
      </c>
      <c r="B49" s="21">
        <v>190521.53085356567</v>
      </c>
      <c r="C49" s="21"/>
      <c r="D49" s="21">
        <f t="shared" si="10"/>
        <v>191521.53085356567</v>
      </c>
      <c r="E49" s="21">
        <f t="shared" si="3"/>
        <v>198224.78443344045</v>
      </c>
      <c r="F49" s="22">
        <f t="shared" si="4"/>
        <v>4.0432456874364947E-2</v>
      </c>
      <c r="G49" s="29"/>
      <c r="H49" s="30"/>
      <c r="I49" s="23">
        <f t="shared" si="5"/>
        <v>204171.52796644368</v>
      </c>
      <c r="J49" s="31"/>
      <c r="K49" s="25">
        <f t="shared" si="6"/>
        <v>3.0000000000000089E-2</v>
      </c>
      <c r="M49" s="23">
        <f t="shared" si="7"/>
        <v>210296.67380543699</v>
      </c>
      <c r="N49" s="32"/>
      <c r="O49" s="26">
        <f t="shared" si="8"/>
        <v>0.03</v>
      </c>
      <c r="Q49" s="27">
        <f t="shared" si="9"/>
        <v>19775.142951871327</v>
      </c>
      <c r="R49" s="28">
        <f t="shared" si="0"/>
        <v>0.10379479349801388</v>
      </c>
      <c r="S49" s="28">
        <v>8.2143749999999835E-2</v>
      </c>
      <c r="T49" s="24">
        <v>4124.989951818774</v>
      </c>
    </row>
    <row r="50" spans="1:20" x14ac:dyDescent="0.45">
      <c r="A50" s="20" t="s">
        <v>64</v>
      </c>
      <c r="B50" s="21">
        <v>199181.28935347745</v>
      </c>
      <c r="C50" s="21"/>
      <c r="D50" s="21">
        <f t="shared" si="10"/>
        <v>200181.28935347745</v>
      </c>
      <c r="E50" s="21">
        <f t="shared" si="3"/>
        <v>207187.63448084914</v>
      </c>
      <c r="F50" s="22">
        <f t="shared" si="4"/>
        <v>4.0196271212820683E-2</v>
      </c>
      <c r="G50" s="29"/>
      <c r="H50" s="30"/>
      <c r="I50" s="23">
        <f t="shared" si="5"/>
        <v>213403.26351527462</v>
      </c>
      <c r="J50" s="31"/>
      <c r="K50" s="25">
        <f t="shared" si="6"/>
        <v>3.0000000000000034E-2</v>
      </c>
      <c r="M50" s="23">
        <f t="shared" si="7"/>
        <v>219805.36142073286</v>
      </c>
      <c r="N50" s="32"/>
      <c r="O50" s="26">
        <f t="shared" si="8"/>
        <v>3.0000000000000016E-2</v>
      </c>
      <c r="Q50" s="27">
        <f t="shared" si="9"/>
        <v>20624.072067255416</v>
      </c>
      <c r="R50" s="28">
        <f t="shared" si="0"/>
        <v>0.10354422412968152</v>
      </c>
      <c r="S50" s="28">
        <v>8.2143749999999932E-2</v>
      </c>
      <c r="T50" s="24">
        <v>4262.5740299257159</v>
      </c>
    </row>
    <row r="51" spans="1:20" x14ac:dyDescent="0.45">
      <c r="A51" s="20" t="s">
        <v>65</v>
      </c>
      <c r="B51" s="21">
        <v>201032.55226777634</v>
      </c>
      <c r="C51" s="21"/>
      <c r="D51" s="21">
        <f t="shared" si="10"/>
        <v>202032.55226777634</v>
      </c>
      <c r="E51" s="21">
        <f t="shared" si="3"/>
        <v>209103.69159714849</v>
      </c>
      <c r="F51" s="22">
        <f t="shared" si="4"/>
        <v>4.0148419936594903E-2</v>
      </c>
      <c r="G51" s="29"/>
      <c r="H51" s="30"/>
      <c r="I51" s="23">
        <f t="shared" si="5"/>
        <v>215376.80234506296</v>
      </c>
      <c r="J51" s="31"/>
      <c r="K51" s="25">
        <f t="shared" si="6"/>
        <v>3.0000000000000075E-2</v>
      </c>
      <c r="M51" s="23">
        <f t="shared" si="7"/>
        <v>221838.10641541486</v>
      </c>
      <c r="N51" s="32"/>
      <c r="O51" s="26">
        <f t="shared" si="8"/>
        <v>3.0000000000000086E-2</v>
      </c>
      <c r="Q51" s="27">
        <f t="shared" si="9"/>
        <v>20805.554147638526</v>
      </c>
      <c r="R51" s="28">
        <f t="shared" si="0"/>
        <v>0.1034934587107337</v>
      </c>
      <c r="S51" s="28">
        <v>8.2143749999999807E-2</v>
      </c>
      <c r="T51" s="24">
        <v>4291.9864322924113</v>
      </c>
    </row>
  </sheetData>
  <mergeCells count="5">
    <mergeCell ref="A1:A2"/>
    <mergeCell ref="C1:F1"/>
    <mergeCell ref="I1:K1"/>
    <mergeCell ref="M1:O1"/>
    <mergeCell ref="Q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Endelmanis</dc:creator>
  <cp:lastModifiedBy>Dana Endelmanis</cp:lastModifiedBy>
  <dcterms:created xsi:type="dcterms:W3CDTF">2022-12-05T05:18:38Z</dcterms:created>
  <dcterms:modified xsi:type="dcterms:W3CDTF">2022-12-06T02:30:11Z</dcterms:modified>
</cp:coreProperties>
</file>